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INDICADORES DE GESTIÓN AGUAS\INDICADORES 2018\"/>
    </mc:Choice>
  </mc:AlternateContent>
  <xr:revisionPtr revIDLastSave="0" documentId="13_ncr:1_{4489BBA8-F88D-489B-9691-CB93DD60E3A2}" xr6:coauthVersionLast="28" xr6:coauthVersionMax="28" xr10:uidLastSave="{00000000-0000-0000-0000-000000000000}"/>
  <workbookProtection workbookAlgorithmName="SHA-512" workbookHashValue="JIFaNIV/oGR7gLRzzYUtgKJlra/enVu/fCMgCX2PLGg0pGkhUcvwbsS/dpKLoEg/jyBwPXwZbx5iyyxBWbOhCA==" workbookSaltValue="c/DNWiepK9AaVw+6kCFlkQ==" workbookSpinCount="100000" lockStructure="1"/>
  <bookViews>
    <workbookView xWindow="0" yWindow="0" windowWidth="20490" windowHeight="7680" xr2:uid="{00000000-000D-0000-FFFF-FFFF00000000}"/>
  </bookViews>
  <sheets>
    <sheet name="SET-GF Contabilidad" sheetId="1" r:id="rId1"/>
    <sheet name="01" sheetId="55" r:id="rId2"/>
    <sheet name="02" sheetId="56" r:id="rId3"/>
    <sheet name="03" sheetId="61" r:id="rId4"/>
    <sheet name="04" sheetId="36" r:id="rId5"/>
  </sheets>
  <definedNames>
    <definedName name="_xlnm.Print_Titles" localSheetId="0">'SET-GF Contabilidad'!$1:$5</definedName>
  </definedNames>
  <calcPr calcId="171027"/>
</workbook>
</file>

<file path=xl/calcChain.xml><?xml version="1.0" encoding="utf-8"?>
<calcChain xmlns="http://schemas.openxmlformats.org/spreadsheetml/2006/main">
  <c r="C15" i="36" l="1"/>
  <c r="C16" i="36"/>
  <c r="C15" i="61"/>
  <c r="C16" i="61"/>
  <c r="C15" i="56"/>
  <c r="C16" i="56"/>
  <c r="C15" i="55"/>
  <c r="C16" i="55"/>
  <c r="C17" i="61" l="1"/>
  <c r="O19" i="56"/>
  <c r="O18" i="56"/>
  <c r="O19" i="55"/>
  <c r="O18" i="55"/>
  <c r="O16" i="36" l="1"/>
  <c r="O15" i="36"/>
  <c r="O16" i="61"/>
  <c r="O15" i="61"/>
  <c r="O16" i="56"/>
  <c r="O15" i="56"/>
  <c r="O16" i="55"/>
  <c r="O15" i="55"/>
  <c r="O17" i="61" l="1"/>
  <c r="D17" i="61" l="1"/>
  <c r="E17" i="61"/>
  <c r="F17" i="61"/>
  <c r="G17" i="61"/>
  <c r="H17" i="61"/>
  <c r="I17" i="61"/>
  <c r="J17" i="61"/>
  <c r="K17" i="61"/>
  <c r="L17" i="61"/>
  <c r="M17" i="61"/>
  <c r="N17" i="61"/>
  <c r="H9" i="61"/>
  <c r="AC18" i="55" l="1"/>
  <c r="D17" i="36" l="1"/>
  <c r="O17" i="36"/>
  <c r="N17" i="36"/>
  <c r="M17" i="36"/>
  <c r="L17" i="36"/>
  <c r="K17" i="36"/>
  <c r="J17" i="36"/>
  <c r="I17" i="36"/>
  <c r="H17" i="36"/>
  <c r="G17" i="36"/>
  <c r="F17" i="36"/>
  <c r="E17" i="36"/>
  <c r="C17" i="36"/>
  <c r="O17" i="56" l="1"/>
  <c r="N17" i="56"/>
  <c r="M17" i="56"/>
  <c r="L17" i="56"/>
  <c r="K17" i="56"/>
  <c r="J17" i="56"/>
  <c r="I17" i="56"/>
  <c r="H17" i="56"/>
  <c r="G17" i="56"/>
  <c r="F17" i="56"/>
  <c r="E17" i="56"/>
  <c r="D17" i="56"/>
  <c r="C17" i="56"/>
  <c r="F5" i="36"/>
  <c r="F5" i="61"/>
  <c r="F5" i="56"/>
  <c r="F5" i="55"/>
  <c r="L8" i="1" l="1"/>
  <c r="X8" i="1"/>
  <c r="W8" i="1"/>
  <c r="U8" i="1"/>
  <c r="T8" i="1"/>
  <c r="S8" i="1"/>
  <c r="R8" i="1"/>
  <c r="Q8" i="1"/>
  <c r="P8" i="1"/>
  <c r="O8" i="1"/>
  <c r="N8" i="1"/>
  <c r="M8" i="1"/>
  <c r="F3" i="36"/>
  <c r="F3" i="61"/>
  <c r="F3" i="56"/>
  <c r="F3" i="55"/>
  <c r="L22" i="61"/>
  <c r="H22" i="61"/>
  <c r="D22" i="61"/>
  <c r="I9" i="61"/>
  <c r="F9" i="61"/>
  <c r="A9" i="61"/>
  <c r="G6" i="61"/>
  <c r="F4" i="61"/>
  <c r="V8" i="1"/>
  <c r="N16" i="61"/>
  <c r="M16" i="61"/>
  <c r="L16" i="61"/>
  <c r="K16" i="61"/>
  <c r="J16" i="61"/>
  <c r="I16" i="61"/>
  <c r="H16" i="61"/>
  <c r="G16" i="61"/>
  <c r="F16" i="61"/>
  <c r="E16" i="61"/>
  <c r="D16" i="61"/>
  <c r="N15" i="61"/>
  <c r="M15" i="61"/>
  <c r="L15" i="61"/>
  <c r="K15" i="61"/>
  <c r="J15" i="61"/>
  <c r="I15" i="61"/>
  <c r="H15" i="61"/>
  <c r="G15" i="61"/>
  <c r="F15" i="61"/>
  <c r="E15" i="61"/>
  <c r="D15" i="61"/>
  <c r="L22" i="56" l="1"/>
  <c r="H22" i="56"/>
  <c r="D22" i="56"/>
  <c r="I9" i="56"/>
  <c r="F9" i="56"/>
  <c r="A9" i="56"/>
  <c r="G6" i="56"/>
  <c r="F4" i="56"/>
  <c r="V7" i="1"/>
  <c r="L7" i="1"/>
  <c r="X7" i="1"/>
  <c r="W7" i="1"/>
  <c r="U7" i="1"/>
  <c r="T7" i="1"/>
  <c r="S7" i="1"/>
  <c r="R7" i="1"/>
  <c r="Q7" i="1"/>
  <c r="P7" i="1"/>
  <c r="O7" i="1"/>
  <c r="N7" i="1"/>
  <c r="M7" i="1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  <c r="G6" i="36"/>
  <c r="N16" i="36" l="1"/>
  <c r="M16" i="36"/>
  <c r="L16" i="36"/>
  <c r="K16" i="36"/>
  <c r="J16" i="36"/>
  <c r="I16" i="36"/>
  <c r="H16" i="36"/>
  <c r="G16" i="36"/>
  <c r="F16" i="36"/>
  <c r="E16" i="36"/>
  <c r="D16" i="36"/>
  <c r="N15" i="36"/>
  <c r="M15" i="36"/>
  <c r="L15" i="36"/>
  <c r="K15" i="36"/>
  <c r="J15" i="36"/>
  <c r="I15" i="36"/>
  <c r="H15" i="36"/>
  <c r="G15" i="36"/>
  <c r="F15" i="36"/>
  <c r="E15" i="36"/>
  <c r="D15" i="36"/>
  <c r="O9" i="1" l="1"/>
  <c r="L22" i="36" l="1"/>
  <c r="H22" i="36"/>
  <c r="D22" i="36"/>
  <c r="I9" i="36"/>
  <c r="H9" i="36"/>
  <c r="F9" i="36"/>
  <c r="A9" i="36"/>
  <c r="F4" i="36"/>
  <c r="X9" i="1"/>
  <c r="W9" i="1"/>
  <c r="V9" i="1"/>
  <c r="U9" i="1"/>
  <c r="T9" i="1"/>
  <c r="S9" i="1"/>
  <c r="R9" i="1"/>
  <c r="Q9" i="1"/>
  <c r="P9" i="1"/>
  <c r="N9" i="1"/>
  <c r="M9" i="1"/>
  <c r="L9" i="1"/>
  <c r="A9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J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<sst xmlns="http://schemas.openxmlformats.org/spreadsheetml/2006/main" count="355" uniqueCount="130">
  <si>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</si>
  <si>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</si>
  <si>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</si>
  <si>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</si>
  <si>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</si>
  <si>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</si>
  <si>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</si>
  <si>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</si>
  <si>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</si>
  <si>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</si>
  <si>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</si>
  <si>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</si>
  <si>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</si>
  <si>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</si>
  <si>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</si>
  <si>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</si>
  <si>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</si>
  <si>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</si>
  <si>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</si>
  <si>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</si>
  <si>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</si>
  <si>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</si>
  <si>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</si>
  <si>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</si>
  <si>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</si>
  <si>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</si>
  <si>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</si>
  <si>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</si>
  <si>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</si>
  <si>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</si>
  <si>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</si>
  <si>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</si>
  <si>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</si>
  <si>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</si>
  <si>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</si>
  <si>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</si>
  <si>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</si>
  <si>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</si>
  <si>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</si>
  <si>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</si>
  <si>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</si>
  <si>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</si>
  <si>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</si>
  <si>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IN04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</si>
  <si>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</si>
  <si>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</si>
  <si>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</si>
  <si>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</si>
  <si>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</si>
  <si>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</si>
  <si>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</si>
  <si>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</si>
  <si>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</si>
  <si>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</si>
  <si>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</si>
  <si>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</si>
  <si>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</si>
  <si>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</si>
  <si>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</si>
  <si>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</si>
  <si>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</si>
  <si>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</si>
  <si>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</si>
  <si>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</si>
  <si>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</si>
  <si>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</si>
  <si>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</si>
  <si>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</si>
  <si>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</si>
  <si>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</si>
  <si>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</si>
  <si>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</si>
  <si>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</si>
  <si>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</si>
  <si>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</si>
  <si>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</si>
  <si>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</si>
  <si>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</si>
  <si>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</si>
  <si>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</si>
  <si>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</si>
  <si>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</si>
  <si>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</si>
  <si>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</si>
  <si>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</si>
  <si>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</si>
  <si>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</si>
  <si>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</si>
  <si>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AH-GF-</t>
  </si>
  <si>
    <t xml:space="preserve">Margen Bruto De Utilidad </t>
  </si>
  <si>
    <t>Apalancamiento</t>
  </si>
  <si>
    <t>Prueba Acida</t>
  </si>
  <si>
    <t>Utilidad Operacional / Ventas Netas</t>
  </si>
  <si>
    <t>Menor al 10%</t>
  </si>
  <si>
    <t>Entre 10% y 15%</t>
  </si>
  <si>
    <t>Entre 16% y 100%</t>
  </si>
  <si>
    <t>Activo Corriente / Pasivo Corriente.</t>
  </si>
  <si>
    <t>&gt; 1</t>
  </si>
  <si>
    <t>Menor a 0</t>
  </si>
  <si>
    <t>Entre 0,0 y 1,0</t>
  </si>
  <si>
    <t>Mayor a 1</t>
  </si>
  <si>
    <t>Número</t>
  </si>
  <si>
    <t>Pasivo Total / Patrimonio.</t>
  </si>
  <si>
    <t>Activo Corriente  - Pasivo Corriente</t>
  </si>
  <si>
    <t>Activo Corriente</t>
  </si>
  <si>
    <t>Pasivo Corriente</t>
  </si>
  <si>
    <t>Pasivo Total</t>
  </si>
  <si>
    <t>Total Patrimonio</t>
  </si>
  <si>
    <t>Valor activo corriente</t>
  </si>
  <si>
    <t>Valor pasivo corriente</t>
  </si>
  <si>
    <t>Superior al 10%</t>
  </si>
  <si>
    <t>Utilidad Operacional (Millones $)</t>
  </si>
  <si>
    <t>Ventas Netas (Millones $)</t>
  </si>
  <si>
    <t>Entre 5% y 10%</t>
  </si>
  <si>
    <t>Mostrar la capacidad de la empresa en el manejo de sus ventas, para generar utilidades brutas, es decir, antes de gastos de administración, de ventas, otros ingresos, otros egresos e impuestos. (Representa el % de utilidad bruta que se genera con las ventas de servicios de la institución)</t>
  </si>
  <si>
    <t>Reflejar la capacidad de la empresa a corto y largo plazo para demostrar su consistencia financiera. Como meta se pretende incrementar y sostener en 1,5 la capacidad de atención del pasivo de corto plazo con los activos corrientes de la empresa.</t>
  </si>
  <si>
    <t>Reflejar el grado de apalancamiento que corresponde a la participación de los acreedores en los activos de la empresa. Mientras más alto sea este índice mayor es el apalancamiento financiero de la empresa. La meta es que a partir de incrementar los ingresos se pontecialice la utilidad.</t>
  </si>
  <si>
    <t>Indicar cuál es la capacidad de la empresa para hacer frente a sus deudas a corto plazo, comprometiendo sus activos corrientes. Por cada $ de deuda corriente, cuánto se tiene de respaldo en activo corriente. Entre más alto sea, menor riesgo existe que resulte impagadas las deudas a corto plazo. La meta es sostener en el mismo nivel del 1,5 de atención del pasivo de corto plazo con el activo líquido de la empresa.</t>
  </si>
  <si>
    <t>Menor a 5%</t>
  </si>
  <si>
    <t xml:space="preserve"> Prueba De Solidez (Razon Corriente)</t>
  </si>
  <si>
    <t>GESTIÓN FINANCIERA -CONTABILIDAD</t>
  </si>
  <si>
    <t>GESTIÓN FINANCIERA -PRESUPUESTO</t>
  </si>
  <si>
    <t>GESTIÓN FINANCIERA -TESORERIA</t>
  </si>
  <si>
    <t>GESTIÓN FINANCIERA -CARTERA</t>
  </si>
  <si>
    <t>IN03</t>
  </si>
  <si>
    <t>RESULTADOS DE LA VIGENCIA</t>
  </si>
  <si>
    <t>META 2018</t>
  </si>
  <si>
    <t>RESULTADOS VIGENCIA 2018</t>
  </si>
  <si>
    <t>META  AÑO 2018</t>
  </si>
  <si>
    <t>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</si>
</sst>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b/>
      <sz val="8"/>
      <color rgb="FFFF0000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vertical="center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164" fontId="9" fillId="7" borderId="12" xfId="1" applyNumberFormat="1" applyFont="1" applyFill="1" applyBorder="1" applyAlignment="1">
      <alignment horizontal="center" vertical="center" wrapText="1"/>
    </xf>
    <xf numFmtId="0" fontId="14" fillId="7" borderId="30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top"/>
    </xf>
    <xf numFmtId="0" fontId="16" fillId="0" borderId="36" xfId="0" applyFont="1" applyFill="1" applyBorder="1" applyAlignment="1">
      <alignment vertical="top" wrapText="1"/>
    </xf>
    <xf numFmtId="0" fontId="16" fillId="0" borderId="37" xfId="0" applyFont="1" applyFill="1" applyBorder="1" applyAlignment="1">
      <alignment horizontal="left" vertical="top" wrapText="1"/>
    </xf>
    <xf numFmtId="0" fontId="21" fillId="0" borderId="0" xfId="0" applyFont="1"/>
    <xf numFmtId="0" fontId="25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5" fillId="0" borderId="36" xfId="0" applyNumberFormat="1" applyFont="1" applyBorder="1" applyAlignment="1">
      <alignment horizontal="center" vertical="center" textRotation="90" wrapText="1"/>
    </xf>
    <xf numFmtId="165" fontId="8" fillId="7" borderId="1" xfId="1" applyNumberFormat="1" applyFont="1" applyFill="1" applyBorder="1" applyAlignment="1">
      <alignment horizontal="right" vertical="center"/>
    </xf>
    <xf numFmtId="165" fontId="8" fillId="7" borderId="15" xfId="1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10" fontId="9" fillId="7" borderId="1" xfId="1" applyNumberFormat="1" applyFont="1" applyFill="1" applyBorder="1" applyAlignment="1">
      <alignment horizontal="right" vertical="center"/>
    </xf>
    <xf numFmtId="10" fontId="9" fillId="7" borderId="15" xfId="1" applyNumberFormat="1" applyFont="1" applyFill="1" applyBorder="1" applyAlignment="1">
      <alignment horizontal="right" vertical="center"/>
    </xf>
    <xf numFmtId="0" fontId="5" fillId="0" borderId="0" xfId="0" applyFont="1" applyFill="1"/>
    <xf numFmtId="10" fontId="10" fillId="0" borderId="1" xfId="1" applyNumberFormat="1" applyFont="1" applyFill="1" applyBorder="1" applyAlignment="1">
      <alignment vertical="center"/>
    </xf>
    <xf numFmtId="10" fontId="15" fillId="0" borderId="36" xfId="0" applyNumberFormat="1" applyFont="1" applyBorder="1" applyAlignment="1">
      <alignment horizontal="center" vertical="center" textRotation="90" wrapText="1"/>
    </xf>
    <xf numFmtId="164" fontId="9" fillId="7" borderId="1" xfId="1" applyNumberFormat="1" applyFont="1" applyFill="1" applyBorder="1" applyAlignment="1">
      <alignment horizontal="right" vertical="center"/>
    </xf>
    <xf numFmtId="0" fontId="17" fillId="0" borderId="36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center" wrapText="1"/>
    </xf>
    <xf numFmtId="4" fontId="5" fillId="0" borderId="0" xfId="0" applyNumberFormat="1" applyFont="1"/>
    <xf numFmtId="10" fontId="15" fillId="0" borderId="36" xfId="0" applyNumberFormat="1" applyFont="1" applyFill="1" applyBorder="1" applyAlignment="1">
      <alignment horizontal="center" vertical="center" textRotation="90" wrapText="1"/>
    </xf>
    <xf numFmtId="164" fontId="15" fillId="0" borderId="36" xfId="0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10" fontId="9" fillId="0" borderId="1" xfId="1" applyNumberFormat="1" applyFont="1" applyFill="1" applyBorder="1" applyAlignment="1">
      <alignment vertical="center"/>
    </xf>
    <xf numFmtId="10" fontId="14" fillId="7" borderId="15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10" fillId="7" borderId="15" xfId="1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horizontal="center" vertical="center"/>
    </xf>
    <xf numFmtId="0" fontId="0" fillId="9" borderId="38" xfId="0" applyFill="1" applyBorder="1" applyAlignment="1">
      <alignment horizontal="center"/>
    </xf>
    <xf numFmtId="0" fontId="22" fillId="0" borderId="42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9" fillId="0" borderId="21" xfId="1" applyFont="1" applyBorder="1" applyAlignment="1">
      <alignment horizontal="justify" vertical="top" wrapText="1"/>
    </xf>
    <xf numFmtId="0" fontId="9" fillId="0" borderId="22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47" xfId="1" applyFont="1" applyBorder="1" applyAlignment="1">
      <alignment horizontal="justify" vertical="top" wrapText="1"/>
    </xf>
    <xf numFmtId="0" fontId="9" fillId="0" borderId="45" xfId="1" applyFont="1" applyBorder="1" applyAlignment="1">
      <alignment horizontal="justify" vertical="top" wrapText="1"/>
    </xf>
    <xf numFmtId="0" fontId="9" fillId="0" borderId="48" xfId="1" applyFont="1" applyBorder="1" applyAlignment="1">
      <alignment horizontal="justify" vertical="top" wrapText="1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2" xfId="1" applyFont="1" applyFill="1" applyBorder="1" applyAlignment="1">
      <alignment horizontal="left" vertical="center"/>
    </xf>
    <xf numFmtId="0" fontId="10" fillId="7" borderId="29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15" xfId="1" applyFont="1" applyFill="1" applyBorder="1" applyAlignment="1">
      <alignment horizontal="center" vertical="center" wrapText="1"/>
    </xf>
    <xf numFmtId="0" fontId="8" fillId="7" borderId="44" xfId="1" applyFont="1" applyFill="1" applyBorder="1" applyAlignment="1">
      <alignment horizontal="left" vertical="center"/>
    </xf>
    <xf numFmtId="0" fontId="8" fillId="7" borderId="45" xfId="1" applyFont="1" applyFill="1" applyBorder="1" applyAlignment="1">
      <alignment horizontal="left" vertical="center"/>
    </xf>
    <xf numFmtId="0" fontId="8" fillId="7" borderId="46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0" fillId="7" borderId="15" xfId="1" applyFont="1" applyFill="1" applyBorder="1" applyAlignment="1">
      <alignment horizontal="left" vertical="center"/>
    </xf>
    <xf numFmtId="0" fontId="9" fillId="7" borderId="30" xfId="1" applyFont="1" applyFill="1" applyBorder="1" applyAlignment="1">
      <alignment horizontal="justify" vertical="center" wrapText="1"/>
    </xf>
    <xf numFmtId="0" fontId="9" fillId="7" borderId="50" xfId="1" applyFont="1" applyFill="1" applyBorder="1" applyAlignment="1">
      <alignment horizontal="justify" vertical="center" wrapText="1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2" fontId="10" fillId="7" borderId="32" xfId="1" applyNumberFormat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0" fontId="9" fillId="0" borderId="49" xfId="1" applyFont="1" applyBorder="1" applyAlignment="1">
      <alignment horizontal="justify" vertical="top" wrapText="1"/>
    </xf>
    <xf numFmtId="0" fontId="9" fillId="0" borderId="31" xfId="1" applyFont="1" applyBorder="1" applyAlignment="1">
      <alignment horizontal="justify" vertical="top" wrapText="1"/>
    </xf>
    <xf numFmtId="0" fontId="9" fillId="0" borderId="50" xfId="1" applyFont="1" applyBorder="1" applyAlignment="1">
      <alignment horizontal="justify" vertical="top" wrapText="1"/>
    </xf>
    <xf numFmtId="0" fontId="12" fillId="7" borderId="51" xfId="1" applyFont="1" applyFill="1" applyBorder="1" applyAlignment="1">
      <alignment horizontal="left" vertical="center"/>
    </xf>
    <xf numFmtId="0" fontId="12" fillId="7" borderId="52" xfId="1" applyFont="1" applyFill="1" applyBorder="1" applyAlignment="1">
      <alignment horizontal="left" vertical="center"/>
    </xf>
    <xf numFmtId="0" fontId="12" fillId="7" borderId="53" xfId="1" applyFont="1" applyFill="1" applyBorder="1" applyAlignment="1">
      <alignment horizontal="left" vertical="center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1" fontId="10" fillId="7" borderId="25" xfId="1" applyNumberFormat="1" applyFont="1" applyFill="1" applyBorder="1" applyAlignment="1">
      <alignment horizontal="center" vertical="center"/>
    </xf>
    <xf numFmtId="1" fontId="10" fillId="7" borderId="26" xfId="1" applyNumberFormat="1" applyFont="1" applyFill="1" applyBorder="1" applyAlignment="1">
      <alignment horizontal="center" vertical="center"/>
    </xf>
    <xf numFmtId="1" fontId="10" fillId="7" borderId="27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0.00%</c:formatCode>
                <c:ptCount val="12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C-4C0A-933C-B0BC7A8E95C5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 formatCode="0.00%">
                  <c:v>0</c:v>
                </c:pt>
                <c:pt idx="7" formatCode="0.00%">
                  <c:v>0</c:v>
                </c:pt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</c:v>
                </c:pt>
                <c:pt idx="11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C-4C0A-933C-B0BC7A8E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82624"/>
        <c:axId val="75484160"/>
      </c:lineChart>
      <c:catAx>
        <c:axId val="7548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75484160"/>
        <c:crosses val="autoZero"/>
        <c:auto val="1"/>
        <c:lblAlgn val="ctr"/>
        <c:lblOffset val="100"/>
        <c:noMultiLvlLbl val="0"/>
      </c:catAx>
      <c:valAx>
        <c:axId val="754841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5482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AAE-9D83-87DE86C52960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AAE-9D83-87DE86C5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97728"/>
        <c:axId val="87099264"/>
      </c:lineChart>
      <c:catAx>
        <c:axId val="8709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7099264"/>
        <c:crosses val="autoZero"/>
        <c:auto val="1"/>
        <c:lblAlgn val="ctr"/>
        <c:lblOffset val="100"/>
        <c:noMultiLvlLbl val="0"/>
      </c:catAx>
      <c:valAx>
        <c:axId val="8709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709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354" l="0.70000000000000062" r="0.70000000000000062" t="0.7500000000000135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0.0%</c:formatCode>
                <c:ptCount val="12"/>
                <c:pt idx="0">
                  <c:v>3.1E-2</c:v>
                </c:pt>
                <c:pt idx="1">
                  <c:v>3.1E-2</c:v>
                </c:pt>
                <c:pt idx="2">
                  <c:v>3.1E-2</c:v>
                </c:pt>
                <c:pt idx="3">
                  <c:v>3.1E-2</c:v>
                </c:pt>
                <c:pt idx="4">
                  <c:v>3.1E-2</c:v>
                </c:pt>
                <c:pt idx="5">
                  <c:v>3.1E-2</c:v>
                </c:pt>
                <c:pt idx="6">
                  <c:v>3.1E-2</c:v>
                </c:pt>
                <c:pt idx="7">
                  <c:v>3.1E-2</c:v>
                </c:pt>
                <c:pt idx="8">
                  <c:v>3.1E-2</c:v>
                </c:pt>
                <c:pt idx="9">
                  <c:v>3.1E-2</c:v>
                </c:pt>
                <c:pt idx="10">
                  <c:v>3.1E-2</c:v>
                </c:pt>
                <c:pt idx="11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5-4E31-B73E-F52E7E9298AE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5-4E31-B73E-F52E7E92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6960"/>
        <c:axId val="103898496"/>
      </c:lineChart>
      <c:catAx>
        <c:axId val="10389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03898496"/>
        <c:crosses val="autoZero"/>
        <c:auto val="1"/>
        <c:lblAlgn val="ctr"/>
        <c:lblOffset val="100"/>
        <c:noMultiLvlLbl val="0"/>
      </c:catAx>
      <c:valAx>
        <c:axId val="1038984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389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377" l="0.70000000000000062" r="0.70000000000000062" t="0.75000000000001377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4-49AF-9D82-AC0C0C37A3A5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4-49AF-9D82-AC0C0C37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855424"/>
        <c:axId val="106865408"/>
      </c:lineChart>
      <c:catAx>
        <c:axId val="10685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06865408"/>
        <c:crosses val="autoZero"/>
        <c:auto val="1"/>
        <c:lblAlgn val="ctr"/>
        <c:lblOffset val="100"/>
        <c:noMultiLvlLbl val="0"/>
      </c:catAx>
      <c:valAx>
        <c:axId val="106865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85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zoomScaleNormal="100"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5.85546875" style="2" customWidth="1"/>
    <col min="2" max="2" width="19" customWidth="1"/>
    <col min="3" max="3" width="43" customWidth="1"/>
    <col min="4" max="4" width="16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2" width="4.28515625" customWidth="1"/>
    <col min="23" max="23" width="3.28515625" bestFit="1" customWidth="1"/>
    <col min="24" max="24" width="4.28515625" customWidth="1"/>
    <col min="26" max="26" width="11.42578125" hidden="1" customWidth="1"/>
    <col min="27" max="27" width="0" hidden="1" customWidth="1"/>
    <col min="29" max="30" width="11.42578125" customWidth="1"/>
  </cols>
  <sheetData>
    <row r="1" spans="1:31" s="2" customFormat="1" ht="20.25" customHeight="1" thickTop="1" x14ac:dyDescent="0.25">
      <c r="A1" s="74"/>
      <c r="B1" s="75"/>
      <c r="C1" s="76"/>
      <c r="D1" s="68" t="s">
        <v>44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</row>
    <row r="2" spans="1:31" s="2" customFormat="1" ht="12.75" customHeight="1" thickBot="1" x14ac:dyDescent="0.3">
      <c r="A2" s="77"/>
      <c r="B2" s="78"/>
      <c r="C2" s="79"/>
      <c r="D2" s="71" t="s">
        <v>61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31" s="2" customFormat="1" ht="18" customHeight="1" thickTop="1" thickBot="1" x14ac:dyDescent="0.3">
      <c r="A3" s="85" t="s">
        <v>45</v>
      </c>
      <c r="B3" s="86"/>
      <c r="C3" s="86"/>
      <c r="D3" s="86"/>
      <c r="E3" s="86"/>
      <c r="F3" s="86"/>
      <c r="G3" s="86"/>
      <c r="H3" s="86"/>
      <c r="I3" s="86"/>
      <c r="J3" s="87" t="s">
        <v>120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31" s="2" customFormat="1" ht="30.75" customHeight="1" thickTop="1" thickBot="1" x14ac:dyDescent="0.3">
      <c r="A4" s="80" t="s">
        <v>1</v>
      </c>
      <c r="B4" s="80"/>
      <c r="C4" s="80" t="s">
        <v>2</v>
      </c>
      <c r="D4" s="80" t="s">
        <v>5</v>
      </c>
      <c r="E4" s="83" t="s">
        <v>40</v>
      </c>
      <c r="F4" s="83" t="s">
        <v>60</v>
      </c>
      <c r="G4" s="80" t="s">
        <v>6</v>
      </c>
      <c r="H4" s="80"/>
      <c r="I4" s="80"/>
      <c r="J4" s="81" t="s">
        <v>39</v>
      </c>
      <c r="K4" s="81" t="s">
        <v>126</v>
      </c>
      <c r="L4" s="82" t="s">
        <v>127</v>
      </c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31" s="1" customFormat="1" ht="31.5" customHeight="1" thickTop="1" thickBot="1" x14ac:dyDescent="0.25">
      <c r="A5" s="80"/>
      <c r="B5" s="80"/>
      <c r="C5" s="80"/>
      <c r="D5" s="80"/>
      <c r="E5" s="84"/>
      <c r="F5" s="84"/>
      <c r="G5" s="24" t="s">
        <v>7</v>
      </c>
      <c r="H5" s="25" t="s">
        <v>55</v>
      </c>
      <c r="I5" s="26" t="s">
        <v>56</v>
      </c>
      <c r="J5" s="81"/>
      <c r="K5" s="81"/>
      <c r="L5" s="23" t="s">
        <v>48</v>
      </c>
      <c r="M5" s="23" t="s">
        <v>8</v>
      </c>
      <c r="N5" s="23" t="s">
        <v>9</v>
      </c>
      <c r="O5" s="23" t="s">
        <v>10</v>
      </c>
      <c r="P5" s="23" t="s">
        <v>11</v>
      </c>
      <c r="Q5" s="23" t="s">
        <v>12</v>
      </c>
      <c r="R5" s="23" t="s">
        <v>13</v>
      </c>
      <c r="S5" s="23" t="s">
        <v>14</v>
      </c>
      <c r="T5" s="23" t="s">
        <v>15</v>
      </c>
      <c r="U5" s="23" t="s">
        <v>16</v>
      </c>
      <c r="V5" s="23" t="s">
        <v>17</v>
      </c>
      <c r="W5" s="23" t="s">
        <v>18</v>
      </c>
      <c r="X5" s="23" t="s">
        <v>19</v>
      </c>
      <c r="AE5" s="55"/>
    </row>
    <row r="6" spans="1:31" s="1" customFormat="1" ht="63.75" customHeight="1" thickTop="1" thickBot="1" x14ac:dyDescent="0.25">
      <c r="A6" s="33" t="s">
        <v>41</v>
      </c>
      <c r="B6" s="34" t="s">
        <v>89</v>
      </c>
      <c r="C6" s="31" t="s">
        <v>114</v>
      </c>
      <c r="D6" s="53" t="s">
        <v>92</v>
      </c>
      <c r="E6" s="22" t="s">
        <v>4</v>
      </c>
      <c r="F6" s="38" t="s">
        <v>74</v>
      </c>
      <c r="G6" s="39" t="s">
        <v>95</v>
      </c>
      <c r="H6" s="39" t="s">
        <v>94</v>
      </c>
      <c r="I6" s="39" t="s">
        <v>93</v>
      </c>
      <c r="J6" s="56">
        <v>0.12989999999999999</v>
      </c>
      <c r="K6" s="56">
        <v>0.17</v>
      </c>
      <c r="L6" s="51" t="str">
        <f>'01'!$O$17</f>
        <v>-</v>
      </c>
      <c r="M6" s="51" t="str">
        <f>'01'!$C$17</f>
        <v>-</v>
      </c>
      <c r="N6" s="51" t="str">
        <f>'01'!$D$17</f>
        <v>-</v>
      </c>
      <c r="O6" s="51" t="str">
        <f>'01'!$E$17</f>
        <v>-</v>
      </c>
      <c r="P6" s="51" t="str">
        <f>'01'!$F$17</f>
        <v>-</v>
      </c>
      <c r="Q6" s="51" t="str">
        <f>'01'!$G$17</f>
        <v>-</v>
      </c>
      <c r="R6" s="51" t="str">
        <f>'01'!$H$17</f>
        <v>-</v>
      </c>
      <c r="S6" s="51" t="str">
        <f>'01'!$I$17</f>
        <v>-</v>
      </c>
      <c r="T6" s="51" t="str">
        <f>'01'!$J$17</f>
        <v>-</v>
      </c>
      <c r="U6" s="51" t="str">
        <f>'01'!$K$17</f>
        <v>-</v>
      </c>
      <c r="V6" s="51" t="str">
        <f>'01'!$L$17</f>
        <v>-</v>
      </c>
      <c r="W6" s="51" t="str">
        <f>'01'!$M$17</f>
        <v>-</v>
      </c>
      <c r="X6" s="51" t="str">
        <f>'01'!$N$17</f>
        <v>-</v>
      </c>
      <c r="AE6" s="55"/>
    </row>
    <row r="7" spans="1:31" s="1" customFormat="1" ht="60" customHeight="1" thickTop="1" thickBot="1" x14ac:dyDescent="0.25">
      <c r="A7" s="33" t="s">
        <v>42</v>
      </c>
      <c r="B7" s="34" t="s">
        <v>119</v>
      </c>
      <c r="C7" s="31" t="s">
        <v>115</v>
      </c>
      <c r="D7" s="53" t="s">
        <v>96</v>
      </c>
      <c r="E7" s="22" t="s">
        <v>4</v>
      </c>
      <c r="F7" s="38" t="s">
        <v>74</v>
      </c>
      <c r="G7" s="39" t="s">
        <v>100</v>
      </c>
      <c r="H7" s="39" t="s">
        <v>99</v>
      </c>
      <c r="I7" s="39" t="s">
        <v>98</v>
      </c>
      <c r="J7" s="57" t="s">
        <v>97</v>
      </c>
      <c r="K7" s="57" t="s">
        <v>97</v>
      </c>
      <c r="L7" s="42" t="str">
        <f>'02'!$O$17</f>
        <v>-</v>
      </c>
      <c r="M7" s="42" t="str">
        <f>'02'!$C$17</f>
        <v>-</v>
      </c>
      <c r="N7" s="42" t="str">
        <f>'02'!$D$17</f>
        <v>-</v>
      </c>
      <c r="O7" s="42" t="str">
        <f>'02'!$E$17</f>
        <v>-</v>
      </c>
      <c r="P7" s="42" t="str">
        <f>'02'!$F$17</f>
        <v>-</v>
      </c>
      <c r="Q7" s="42" t="str">
        <f>'02'!$G$17</f>
        <v>-</v>
      </c>
      <c r="R7" s="42" t="str">
        <f>'02'!$H$17</f>
        <v>-</v>
      </c>
      <c r="S7" s="42" t="str">
        <f>'02'!$I$17</f>
        <v>-</v>
      </c>
      <c r="T7" s="42" t="str">
        <f>'02'!$J$17</f>
        <v>-</v>
      </c>
      <c r="U7" s="42" t="str">
        <f>'02'!$K$17</f>
        <v>-</v>
      </c>
      <c r="V7" s="42" t="str">
        <f>'02'!$L$17</f>
        <v>-</v>
      </c>
      <c r="W7" s="42" t="str">
        <f>'02'!$M$17</f>
        <v>-</v>
      </c>
      <c r="X7" s="42" t="str">
        <f>'02'!$N$17</f>
        <v>-</v>
      </c>
      <c r="AE7" s="55"/>
    </row>
    <row r="8" spans="1:31" s="1" customFormat="1" ht="66" customHeight="1" thickTop="1" thickBot="1" x14ac:dyDescent="0.25">
      <c r="A8" s="33" t="s">
        <v>124</v>
      </c>
      <c r="B8" s="34" t="s">
        <v>90</v>
      </c>
      <c r="C8" s="31" t="s">
        <v>116</v>
      </c>
      <c r="D8" s="54" t="s">
        <v>102</v>
      </c>
      <c r="E8" s="22" t="s">
        <v>4</v>
      </c>
      <c r="F8" s="38" t="s">
        <v>50</v>
      </c>
      <c r="G8" s="39" t="s">
        <v>118</v>
      </c>
      <c r="H8" s="39" t="s">
        <v>113</v>
      </c>
      <c r="I8" s="39" t="s">
        <v>110</v>
      </c>
      <c r="J8" s="56">
        <v>3.2000000000000001E-2</v>
      </c>
      <c r="K8" s="56">
        <v>3.1E-2</v>
      </c>
      <c r="L8" s="51" t="str">
        <f>'03'!$O$17</f>
        <v>-</v>
      </c>
      <c r="M8" s="51" t="str">
        <f>'03'!$C$17</f>
        <v>-</v>
      </c>
      <c r="N8" s="51" t="str">
        <f>'03'!$D$17</f>
        <v>-</v>
      </c>
      <c r="O8" s="51" t="str">
        <f>'03'!$E$17</f>
        <v>-</v>
      </c>
      <c r="P8" s="51" t="str">
        <f>'03'!$F$17</f>
        <v>-</v>
      </c>
      <c r="Q8" s="51" t="str">
        <f>'03'!$G$17</f>
        <v>-</v>
      </c>
      <c r="R8" s="51" t="str">
        <f>'03'!$H$17</f>
        <v>-</v>
      </c>
      <c r="S8" s="51" t="str">
        <f>'03'!$I$17</f>
        <v>-</v>
      </c>
      <c r="T8" s="51" t="str">
        <f>'03'!$J$17</f>
        <v>-</v>
      </c>
      <c r="U8" s="51" t="str">
        <f>'03'!$K$17</f>
        <v>-</v>
      </c>
      <c r="V8" s="51" t="str">
        <f>'03'!$L$17</f>
        <v>-</v>
      </c>
      <c r="W8" s="51" t="str">
        <f>'03'!$M$17</f>
        <v>-</v>
      </c>
      <c r="X8" s="51" t="str">
        <f>'03'!$N$17</f>
        <v>-</v>
      </c>
      <c r="Y8" s="46"/>
      <c r="AA8" s="49"/>
    </row>
    <row r="9" spans="1:31" s="1" customFormat="1" ht="90.75" customHeight="1" thickTop="1" thickBot="1" x14ac:dyDescent="0.25">
      <c r="A9" s="33" t="s">
        <v>43</v>
      </c>
      <c r="B9" s="35" t="s">
        <v>91</v>
      </c>
      <c r="C9" s="31" t="s">
        <v>117</v>
      </c>
      <c r="D9" s="54" t="s">
        <v>103</v>
      </c>
      <c r="E9" s="22" t="s">
        <v>4</v>
      </c>
      <c r="F9" s="38" t="s">
        <v>74</v>
      </c>
      <c r="G9" s="39" t="s">
        <v>100</v>
      </c>
      <c r="H9" s="39" t="s">
        <v>99</v>
      </c>
      <c r="I9" s="39" t="s">
        <v>98</v>
      </c>
      <c r="J9" s="57" t="s">
        <v>97</v>
      </c>
      <c r="K9" s="57" t="s">
        <v>97</v>
      </c>
      <c r="L9" s="42" t="str">
        <f>'04'!$O$17</f>
        <v>-</v>
      </c>
      <c r="M9" s="42" t="str">
        <f>'04'!$C$17</f>
        <v>-</v>
      </c>
      <c r="N9" s="42" t="str">
        <f>'04'!$D$17</f>
        <v>-</v>
      </c>
      <c r="O9" s="42" t="str">
        <f>'04'!$E$17</f>
        <v>-</v>
      </c>
      <c r="P9" s="42" t="str">
        <f>'04'!$F$17</f>
        <v>-</v>
      </c>
      <c r="Q9" s="42" t="str">
        <f>'04'!$G$17</f>
        <v>-</v>
      </c>
      <c r="R9" s="42" t="str">
        <f>'04'!$H$17</f>
        <v>-</v>
      </c>
      <c r="S9" s="42" t="str">
        <f>'04'!$I$17</f>
        <v>-</v>
      </c>
      <c r="T9" s="42" t="str">
        <f>'04'!$J$17</f>
        <v>-</v>
      </c>
      <c r="U9" s="42" t="str">
        <f>'04'!$K$17</f>
        <v>-</v>
      </c>
      <c r="V9" s="42" t="str">
        <f>'04'!$L$17</f>
        <v>-</v>
      </c>
      <c r="W9" s="42" t="str">
        <f>'04'!$M$17</f>
        <v>-</v>
      </c>
      <c r="X9" s="42" t="str">
        <f>'04'!$N$17</f>
        <v>-</v>
      </c>
    </row>
    <row r="10" spans="1:31" ht="18" customHeight="1" thickTop="1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2" spans="1:31" x14ac:dyDescent="0.25">
      <c r="Z12" s="37" t="s">
        <v>62</v>
      </c>
    </row>
    <row r="13" spans="1:31" x14ac:dyDescent="0.25">
      <c r="Z13" s="37" t="s">
        <v>63</v>
      </c>
    </row>
    <row r="14" spans="1:31" x14ac:dyDescent="0.25">
      <c r="C14" s="2"/>
      <c r="Z14" s="37" t="s">
        <v>64</v>
      </c>
    </row>
    <row r="15" spans="1:31" x14ac:dyDescent="0.25">
      <c r="C15" s="2"/>
      <c r="Z15" s="37" t="s">
        <v>65</v>
      </c>
    </row>
    <row r="16" spans="1:31" x14ac:dyDescent="0.25">
      <c r="C16" s="2"/>
      <c r="Z16" s="37" t="s">
        <v>66</v>
      </c>
    </row>
    <row r="17" spans="3:26" x14ac:dyDescent="0.25">
      <c r="C17" s="2"/>
      <c r="Z17" s="37" t="s">
        <v>67</v>
      </c>
    </row>
    <row r="18" spans="3:26" x14ac:dyDescent="0.25">
      <c r="C18" s="2"/>
      <c r="Z18" s="37" t="s">
        <v>68</v>
      </c>
    </row>
    <row r="19" spans="3:26" x14ac:dyDescent="0.25">
      <c r="C19" s="2"/>
      <c r="Z19" s="37" t="s">
        <v>69</v>
      </c>
    </row>
    <row r="20" spans="3:26" x14ac:dyDescent="0.25">
      <c r="Z20" s="37" t="s">
        <v>70</v>
      </c>
    </row>
    <row r="21" spans="3:26" x14ac:dyDescent="0.25">
      <c r="Z21" s="37" t="s">
        <v>71</v>
      </c>
    </row>
    <row r="22" spans="3:26" x14ac:dyDescent="0.25">
      <c r="Z22" s="37" t="s">
        <v>120</v>
      </c>
    </row>
    <row r="23" spans="3:26" s="2" customFormat="1" x14ac:dyDescent="0.25">
      <c r="Z23" s="37" t="s">
        <v>121</v>
      </c>
    </row>
    <row r="24" spans="3:26" s="2" customFormat="1" x14ac:dyDescent="0.25">
      <c r="Z24" s="37" t="s">
        <v>122</v>
      </c>
    </row>
    <row r="25" spans="3:26" s="2" customFormat="1" x14ac:dyDescent="0.25">
      <c r="Z25" s="37" t="s">
        <v>123</v>
      </c>
    </row>
    <row r="26" spans="3:26" x14ac:dyDescent="0.25">
      <c r="Z26" s="37" t="s">
        <v>72</v>
      </c>
    </row>
    <row r="27" spans="3:26" x14ac:dyDescent="0.25">
      <c r="Z27" s="37" t="s">
        <v>73</v>
      </c>
    </row>
    <row r="29" spans="3:26" x14ac:dyDescent="0.25">
      <c r="Z29" s="37" t="s">
        <v>74</v>
      </c>
    </row>
    <row r="30" spans="3:26" x14ac:dyDescent="0.25">
      <c r="Z30" s="37" t="s">
        <v>50</v>
      </c>
    </row>
    <row r="31" spans="3:26" x14ac:dyDescent="0.25">
      <c r="Z31" s="37" t="s">
        <v>51</v>
      </c>
    </row>
    <row r="33" spans="26:26" x14ac:dyDescent="0.25">
      <c r="Z33" s="36" t="s">
        <v>4</v>
      </c>
    </row>
    <row r="34" spans="26:26" x14ac:dyDescent="0.25">
      <c r="Z34" s="36" t="s">
        <v>57</v>
      </c>
    </row>
    <row r="35" spans="26:26" x14ac:dyDescent="0.25">
      <c r="Z35" s="36" t="s">
        <v>47</v>
      </c>
    </row>
    <row r="36" spans="26:26" x14ac:dyDescent="0.25">
      <c r="Z36" s="36" t="s">
        <v>58</v>
      </c>
    </row>
    <row r="37" spans="26:26" x14ac:dyDescent="0.25">
      <c r="Z37" s="36" t="s">
        <v>59</v>
      </c>
    </row>
    <row r="38" spans="26:26" x14ac:dyDescent="0.25">
      <c r="Z38" s="36" t="s">
        <v>46</v>
      </c>
    </row>
  </sheetData>
  <sheetProtection algorithmName="SHA-512" hashValue="Q+p7tlwEbOKiRNG4dTDjP4MzU120ldk65mrBZv7iR6NgO91TBOd/mL7hVVqBDAUYQfl3VBJPiNH31RQ+6kKk6A==" saltValue="kHmz5HdHK6LkGDsWephpFw==" spinCount="100000" sheet="1" objects="1" scenarios="1"/>
  <mergeCells count="15">
    <mergeCell ref="A10:X10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7:X7">
    <cfRule type="cellIs" dxfId="11" priority="84" operator="between">
      <formula>1.1</formula>
      <formula>100000000000</formula>
    </cfRule>
    <cfRule type="cellIs" dxfId="10" priority="85" operator="between">
      <formula>0</formula>
      <formula>1</formula>
    </cfRule>
    <cfRule type="cellIs" dxfId="9" priority="86" operator="lessThan">
      <formula>0</formula>
    </cfRule>
  </conditionalFormatting>
  <conditionalFormatting sqref="L9:X9">
    <cfRule type="cellIs" dxfId="8" priority="72" operator="between">
      <formula>1.1</formula>
      <formula>10000000000</formula>
    </cfRule>
    <cfRule type="cellIs" dxfId="7" priority="73" operator="between">
      <formula>0</formula>
      <formula>1</formula>
    </cfRule>
    <cfRule type="cellIs" dxfId="6" priority="74" operator="lessThan">
      <formula>0</formula>
    </cfRule>
  </conditionalFormatting>
  <conditionalFormatting sqref="L6:X6">
    <cfRule type="cellIs" dxfId="5" priority="64" operator="between">
      <formula>0.151</formula>
      <formula>1000000</formula>
    </cfRule>
    <cfRule type="cellIs" dxfId="4" priority="65" operator="between">
      <formula>0.101</formula>
      <formula>0.15</formula>
    </cfRule>
    <cfRule type="cellIs" dxfId="3" priority="66" operator="lessThan">
      <formula>0.1</formula>
    </cfRule>
  </conditionalFormatting>
  <conditionalFormatting sqref="L8:X8">
    <cfRule type="cellIs" dxfId="2" priority="58" operator="between">
      <formula>0.101</formula>
      <formula>1000000</formula>
    </cfRule>
    <cfRule type="cellIs" dxfId="1" priority="59" operator="between">
      <formula>0.05</formula>
      <formula>0.1</formula>
    </cfRule>
    <cfRule type="cellIs" dxfId="0" priority="60" operator="lessThan">
      <formula>0.05</formula>
    </cfRule>
  </conditionalFormatting>
  <dataValidations count="3">
    <dataValidation type="list" allowBlank="1" showInputMessage="1" showErrorMessage="1" sqref="J3:X3" xr:uid="{00000000-0002-0000-0000-000000000000}">
      <formula1>$Z$12:$Z$27</formula1>
    </dataValidation>
    <dataValidation type="list" allowBlank="1" showInputMessage="1" showErrorMessage="1" sqref="E6:E9" xr:uid="{00000000-0002-0000-0000-000001000000}">
      <formula1>$Z$33:$Z$38</formula1>
    </dataValidation>
    <dataValidation type="list" allowBlank="1" showInputMessage="1" showErrorMessage="1" sqref="F6:F9" xr:uid="{00000000-0002-0000-0000-000002000000}">
      <formula1>$Z$29:$Z$31</formula1>
    </dataValidation>
  </dataValidations>
  <pageMargins left="0.17" right="0.1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9"/>
  <sheetViews>
    <sheetView topLeftCell="A26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4" width="7.7109375" style="3" customWidth="1"/>
    <col min="15" max="15" width="11.2851562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09"/>
      <c r="B1" s="110"/>
      <c r="C1" s="111"/>
      <c r="D1" s="105" t="s">
        <v>20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24" ht="15.75" customHeight="1" thickBot="1" x14ac:dyDescent="0.3">
      <c r="A2" s="112"/>
      <c r="B2" s="113"/>
      <c r="C2" s="114"/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24" ht="13.5" customHeight="1" x14ac:dyDescent="0.25">
      <c r="A3" s="115" t="s">
        <v>0</v>
      </c>
      <c r="B3" s="116"/>
      <c r="C3" s="116"/>
      <c r="D3" s="116"/>
      <c r="E3" s="116"/>
      <c r="F3" s="116" t="str">
        <f>'SET-GF Contabilidad'!J3</f>
        <v>GESTIÓN FINANCIERA -CONTABILIDAD</v>
      </c>
      <c r="G3" s="116"/>
      <c r="H3" s="116"/>
      <c r="I3" s="116"/>
      <c r="J3" s="116"/>
      <c r="K3" s="116"/>
      <c r="L3" s="116"/>
      <c r="M3" s="116"/>
      <c r="N3" s="116"/>
      <c r="O3" s="117"/>
    </row>
    <row r="4" spans="1:24" ht="15.75" customHeight="1" x14ac:dyDescent="0.25">
      <c r="A4" s="118" t="s">
        <v>1</v>
      </c>
      <c r="B4" s="119"/>
      <c r="C4" s="119"/>
      <c r="D4" s="119"/>
      <c r="E4" s="119"/>
      <c r="F4" s="120" t="str">
        <f>'SET-GF Contabilidad'!$B6</f>
        <v xml:space="preserve">Margen Bruto De Utilidad </v>
      </c>
      <c r="G4" s="120"/>
      <c r="H4" s="121"/>
      <c r="I4" s="120"/>
      <c r="J4" s="120"/>
      <c r="K4" s="121"/>
      <c r="L4" s="120"/>
      <c r="M4" s="120"/>
      <c r="N4" s="120"/>
      <c r="O4" s="122"/>
    </row>
    <row r="5" spans="1:24" ht="15.75" customHeight="1" x14ac:dyDescent="0.25">
      <c r="A5" s="118" t="s">
        <v>49</v>
      </c>
      <c r="B5" s="119"/>
      <c r="C5" s="119"/>
      <c r="D5" s="119"/>
      <c r="E5" s="119"/>
      <c r="F5" s="135" t="str">
        <f>'SET-GF Contabilidad'!F6</f>
        <v xml:space="preserve">Eficiencia </v>
      </c>
      <c r="G5" s="136"/>
      <c r="H5" s="136"/>
      <c r="I5" s="136"/>
      <c r="J5" s="136"/>
      <c r="K5" s="136"/>
      <c r="L5" s="136"/>
      <c r="M5" s="136"/>
      <c r="N5" s="136"/>
      <c r="O5" s="137"/>
    </row>
    <row r="6" spans="1:24" ht="17.25" customHeight="1" thickBot="1" x14ac:dyDescent="0.3">
      <c r="A6" s="123" t="s">
        <v>21</v>
      </c>
      <c r="B6" s="124"/>
      <c r="C6" s="124"/>
      <c r="D6" s="124"/>
      <c r="E6" s="124"/>
      <c r="F6" s="19" t="s">
        <v>88</v>
      </c>
      <c r="G6" s="125" t="str">
        <f>'SET-GF Contabilidad'!A6</f>
        <v>IN01</v>
      </c>
      <c r="H6" s="126"/>
      <c r="I6" s="125"/>
      <c r="J6" s="125"/>
      <c r="K6" s="126"/>
      <c r="L6" s="125"/>
      <c r="M6" s="125"/>
      <c r="N6" s="125"/>
      <c r="O6" s="127"/>
    </row>
    <row r="7" spans="1:24" ht="12.75" customHeight="1" x14ac:dyDescent="0.25">
      <c r="A7" s="128" t="s">
        <v>22</v>
      </c>
      <c r="B7" s="129"/>
      <c r="C7" s="129"/>
      <c r="D7" s="129"/>
      <c r="E7" s="132" t="s">
        <v>23</v>
      </c>
      <c r="F7" s="132" t="s">
        <v>24</v>
      </c>
      <c r="G7" s="132"/>
      <c r="H7" s="132" t="s">
        <v>25</v>
      </c>
      <c r="I7" s="132" t="s">
        <v>26</v>
      </c>
      <c r="J7" s="132" t="s">
        <v>27</v>
      </c>
      <c r="K7" s="132"/>
      <c r="L7" s="143" t="s">
        <v>28</v>
      </c>
      <c r="M7" s="143"/>
      <c r="N7" s="143"/>
      <c r="O7" s="144"/>
    </row>
    <row r="8" spans="1:24" ht="46.5" customHeight="1" x14ac:dyDescent="0.25">
      <c r="A8" s="130"/>
      <c r="B8" s="131"/>
      <c r="C8" s="131"/>
      <c r="D8" s="131"/>
      <c r="E8" s="133"/>
      <c r="F8" s="133"/>
      <c r="G8" s="133"/>
      <c r="H8" s="133"/>
      <c r="I8" s="133"/>
      <c r="J8" s="133"/>
      <c r="K8" s="133"/>
      <c r="L8" s="131" t="s">
        <v>29</v>
      </c>
      <c r="M8" s="131"/>
      <c r="N8" s="131" t="s">
        <v>30</v>
      </c>
      <c r="O8" s="134"/>
    </row>
    <row r="9" spans="1:24" ht="57" customHeight="1" thickBot="1" x14ac:dyDescent="0.3">
      <c r="A9" s="138" t="str">
        <f>'SET-GF Contabilidad'!$C6</f>
        <v>Mostrar la capacidad de la empresa en el manejo de sus ventas, para generar utilidades brutas, es decir, antes de gastos de administración, de ventas, otros ingresos, otros egresos e impuestos. (Representa el % de utilidad bruta que se genera con las ventas de servicios de la institución)</v>
      </c>
      <c r="B9" s="139"/>
      <c r="C9" s="139"/>
      <c r="D9" s="139"/>
      <c r="E9" s="14" t="s">
        <v>35</v>
      </c>
      <c r="F9" s="139" t="str">
        <f>'SET-GF Contabilidad'!$D6</f>
        <v>Utilidad Operacional / Ventas Netas</v>
      </c>
      <c r="G9" s="139"/>
      <c r="H9" s="12">
        <f>$O16</f>
        <v>0.17</v>
      </c>
      <c r="I9" s="21" t="str">
        <f>'SET-GF Contabilidad'!$E6</f>
        <v>Mensual</v>
      </c>
      <c r="J9" s="140" t="s">
        <v>85</v>
      </c>
      <c r="K9" s="141"/>
      <c r="L9" s="141"/>
      <c r="M9" s="141"/>
      <c r="N9" s="141"/>
      <c r="O9" s="142"/>
    </row>
    <row r="10" spans="1:24" ht="13.5" customHeight="1" x14ac:dyDescent="0.25">
      <c r="A10" s="150" t="s">
        <v>38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24" ht="21.75" customHeight="1" thickBot="1" x14ac:dyDescent="0.3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24" ht="15" customHeight="1" thickBot="1" x14ac:dyDescent="0.3">
      <c r="A12" s="156" t="s">
        <v>31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V12" s="8"/>
      <c r="W12" s="20"/>
      <c r="X12" s="20"/>
    </row>
    <row r="13" spans="1:24" ht="16.5" customHeight="1" x14ac:dyDescent="0.25">
      <c r="A13" s="159" t="s">
        <v>129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  <c r="V13" s="8"/>
      <c r="W13" s="9"/>
      <c r="X13" s="9"/>
    </row>
    <row r="14" spans="1:24" ht="16.5" customHeight="1" x14ac:dyDescent="0.25">
      <c r="A14" s="162" t="s">
        <v>32</v>
      </c>
      <c r="B14" s="163"/>
      <c r="C14" s="60" t="s">
        <v>8</v>
      </c>
      <c r="D14" s="60" t="s">
        <v>9</v>
      </c>
      <c r="E14" s="60" t="s">
        <v>10</v>
      </c>
      <c r="F14" s="60" t="s">
        <v>11</v>
      </c>
      <c r="G14" s="60" t="s">
        <v>12</v>
      </c>
      <c r="H14" s="60" t="s">
        <v>13</v>
      </c>
      <c r="I14" s="60" t="s">
        <v>14</v>
      </c>
      <c r="J14" s="60" t="s">
        <v>15</v>
      </c>
      <c r="K14" s="60" t="s">
        <v>16</v>
      </c>
      <c r="L14" s="60" t="s">
        <v>17</v>
      </c>
      <c r="M14" s="60" t="s">
        <v>18</v>
      </c>
      <c r="N14" s="60" t="s">
        <v>19</v>
      </c>
      <c r="O14" s="6" t="s">
        <v>33</v>
      </c>
      <c r="V14" s="8"/>
      <c r="W14" s="9"/>
      <c r="X14" s="9"/>
    </row>
    <row r="15" spans="1:24" ht="16.5" customHeight="1" x14ac:dyDescent="0.25">
      <c r="A15" s="171" t="s">
        <v>39</v>
      </c>
      <c r="B15" s="172"/>
      <c r="C15" s="61">
        <f t="shared" ref="C15:N15" si="0">$O$15</f>
        <v>0.12989999999999999</v>
      </c>
      <c r="D15" s="61">
        <f t="shared" si="0"/>
        <v>0.12989999999999999</v>
      </c>
      <c r="E15" s="61">
        <f t="shared" si="0"/>
        <v>0.12989999999999999</v>
      </c>
      <c r="F15" s="61">
        <f t="shared" si="0"/>
        <v>0.12989999999999999</v>
      </c>
      <c r="G15" s="61">
        <f t="shared" si="0"/>
        <v>0.12989999999999999</v>
      </c>
      <c r="H15" s="61">
        <f t="shared" si="0"/>
        <v>0.12989999999999999</v>
      </c>
      <c r="I15" s="61">
        <f t="shared" si="0"/>
        <v>0.12989999999999999</v>
      </c>
      <c r="J15" s="61">
        <f t="shared" si="0"/>
        <v>0.12989999999999999</v>
      </c>
      <c r="K15" s="61">
        <f t="shared" si="0"/>
        <v>0.12989999999999999</v>
      </c>
      <c r="L15" s="61">
        <f t="shared" si="0"/>
        <v>0.12989999999999999</v>
      </c>
      <c r="M15" s="61">
        <f t="shared" si="0"/>
        <v>0.12989999999999999</v>
      </c>
      <c r="N15" s="61">
        <f t="shared" si="0"/>
        <v>0.12989999999999999</v>
      </c>
      <c r="O15" s="62">
        <f>'SET-GF Contabilidad'!J6</f>
        <v>0.12989999999999999</v>
      </c>
      <c r="V15" s="8"/>
      <c r="W15" s="9"/>
      <c r="X15" s="9"/>
    </row>
    <row r="16" spans="1:24" ht="17.25" customHeight="1" x14ac:dyDescent="0.25">
      <c r="A16" s="171" t="s">
        <v>128</v>
      </c>
      <c r="B16" s="172"/>
      <c r="C16" s="61">
        <f t="shared" ref="C16:N16" si="1">$O$16</f>
        <v>0.17</v>
      </c>
      <c r="D16" s="61">
        <f t="shared" si="1"/>
        <v>0.17</v>
      </c>
      <c r="E16" s="61">
        <f t="shared" si="1"/>
        <v>0.17</v>
      </c>
      <c r="F16" s="61">
        <f t="shared" si="1"/>
        <v>0.17</v>
      </c>
      <c r="G16" s="61">
        <f t="shared" si="1"/>
        <v>0.17</v>
      </c>
      <c r="H16" s="61">
        <f t="shared" si="1"/>
        <v>0.17</v>
      </c>
      <c r="I16" s="61">
        <f t="shared" si="1"/>
        <v>0.17</v>
      </c>
      <c r="J16" s="61">
        <f t="shared" si="1"/>
        <v>0.17</v>
      </c>
      <c r="K16" s="61">
        <f t="shared" si="1"/>
        <v>0.17</v>
      </c>
      <c r="L16" s="61">
        <f t="shared" si="1"/>
        <v>0.17</v>
      </c>
      <c r="M16" s="61">
        <f t="shared" si="1"/>
        <v>0.17</v>
      </c>
      <c r="N16" s="61">
        <f t="shared" si="1"/>
        <v>0.17</v>
      </c>
      <c r="O16" s="62">
        <f>'SET-GF Contabilidad'!K6</f>
        <v>0.17</v>
      </c>
      <c r="V16" s="8"/>
      <c r="W16" s="9"/>
      <c r="X16" s="9"/>
    </row>
    <row r="17" spans="1:29" ht="17.25" customHeight="1" x14ac:dyDescent="0.25">
      <c r="A17" s="175" t="s">
        <v>125</v>
      </c>
      <c r="B17" s="176"/>
      <c r="C17" s="52" t="str">
        <f>IF((C19),C18/C19,"-")</f>
        <v>-</v>
      </c>
      <c r="D17" s="52" t="str">
        <f>IF((D19),D18/D19,"-")</f>
        <v>-</v>
      </c>
      <c r="E17" s="52" t="str">
        <f>IF((E19),E18/E19,"-")</f>
        <v>-</v>
      </c>
      <c r="F17" s="52" t="str">
        <f>IF((F19),F18/F19,"-")</f>
        <v>-</v>
      </c>
      <c r="G17" s="47" t="str">
        <f t="shared" ref="G17:O17" si="2">IF((G19),G18/G19,"-")</f>
        <v>-</v>
      </c>
      <c r="H17" s="47" t="str">
        <f t="shared" si="2"/>
        <v>-</v>
      </c>
      <c r="I17" s="47" t="str">
        <f t="shared" si="2"/>
        <v>-</v>
      </c>
      <c r="J17" s="47" t="str">
        <f t="shared" si="2"/>
        <v>-</v>
      </c>
      <c r="K17" s="47" t="str">
        <f t="shared" si="2"/>
        <v>-</v>
      </c>
      <c r="L17" s="47" t="str">
        <f t="shared" si="2"/>
        <v>-</v>
      </c>
      <c r="M17" s="47" t="str">
        <f t="shared" si="2"/>
        <v>-</v>
      </c>
      <c r="N17" s="47" t="str">
        <f t="shared" si="2"/>
        <v>-</v>
      </c>
      <c r="O17" s="48" t="str">
        <f t="shared" si="2"/>
        <v>-</v>
      </c>
      <c r="V17" s="8"/>
      <c r="W17" s="9"/>
      <c r="X17" s="9"/>
    </row>
    <row r="18" spans="1:29" ht="31.5" customHeight="1" x14ac:dyDescent="0.25">
      <c r="A18" s="177" t="s">
        <v>37</v>
      </c>
      <c r="B18" s="29" t="s">
        <v>111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6">
        <f>+C18+D18+E18+F18+G18+H18</f>
        <v>0</v>
      </c>
      <c r="V18" s="8"/>
      <c r="W18" s="9"/>
      <c r="X18" s="9"/>
      <c r="AB18" s="3">
        <v>0</v>
      </c>
      <c r="AC18" s="3">
        <f>(AB18)*100</f>
        <v>0</v>
      </c>
    </row>
    <row r="19" spans="1:29" ht="23.25" customHeight="1" x14ac:dyDescent="0.25">
      <c r="A19" s="177"/>
      <c r="B19" s="29" t="s">
        <v>112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6">
        <f>+C19+D19+E19+F19+G19+H19</f>
        <v>0</v>
      </c>
      <c r="V19" s="8"/>
      <c r="W19" s="9"/>
      <c r="X19" s="9"/>
    </row>
    <row r="20" spans="1:29" ht="17.25" customHeight="1" x14ac:dyDescent="0.25">
      <c r="A20" s="177"/>
      <c r="B20" s="2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6"/>
      <c r="V20" s="8"/>
      <c r="W20" s="9"/>
      <c r="X20" s="9"/>
    </row>
    <row r="21" spans="1:29" ht="18" customHeight="1" thickBot="1" x14ac:dyDescent="0.3">
      <c r="A21" s="178"/>
      <c r="B21" s="3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7"/>
      <c r="V21" s="8"/>
      <c r="W21" s="9"/>
      <c r="X21" s="9"/>
    </row>
    <row r="22" spans="1:29" ht="14.25" customHeight="1" thickBot="1" x14ac:dyDescent="0.3">
      <c r="A22" s="179" t="s">
        <v>34</v>
      </c>
      <c r="B22" s="180"/>
      <c r="C22" s="181"/>
      <c r="D22" s="168" t="str">
        <f>'SET-GF Contabilidad'!$G6</f>
        <v>Entre 16% y 100%</v>
      </c>
      <c r="E22" s="169"/>
      <c r="F22" s="169"/>
      <c r="G22" s="170"/>
      <c r="H22" s="168" t="str">
        <f>'SET-GF Contabilidad'!$H6</f>
        <v>Entre 10% y 15%</v>
      </c>
      <c r="I22" s="169"/>
      <c r="J22" s="169"/>
      <c r="K22" s="170"/>
      <c r="L22" s="168" t="str">
        <f>'SET-GF Contabilidad'!$I6</f>
        <v>Menor al 10%</v>
      </c>
      <c r="M22" s="173"/>
      <c r="N22" s="173"/>
      <c r="O22" s="174"/>
      <c r="V22" s="8"/>
      <c r="W22" s="9"/>
      <c r="X22" s="9"/>
    </row>
    <row r="23" spans="1:29" ht="33" customHeight="1" thickBot="1" x14ac:dyDescent="0.3">
      <c r="A23" s="182"/>
      <c r="B23" s="183"/>
      <c r="C23" s="183"/>
      <c r="D23" s="184" t="s">
        <v>7</v>
      </c>
      <c r="E23" s="184"/>
      <c r="F23" s="184"/>
      <c r="G23" s="184"/>
      <c r="H23" s="185" t="s">
        <v>55</v>
      </c>
      <c r="I23" s="185"/>
      <c r="J23" s="185"/>
      <c r="K23" s="185"/>
      <c r="L23" s="145" t="s">
        <v>56</v>
      </c>
      <c r="M23" s="145"/>
      <c r="N23" s="145"/>
      <c r="O23" s="146"/>
      <c r="V23" s="8"/>
      <c r="W23" s="9"/>
      <c r="X23" s="9"/>
    </row>
    <row r="24" spans="1:29" ht="15.75" customHeight="1" thickBot="1" x14ac:dyDescent="0.3">
      <c r="A24" s="147" t="s">
        <v>36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V24" s="8"/>
      <c r="W24" s="9"/>
      <c r="X24" s="9"/>
    </row>
    <row r="25" spans="1:29" ht="264.75" customHeight="1" thickBot="1" x14ac:dyDescent="0.3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  <c r="V25" s="8"/>
    </row>
    <row r="26" spans="1:29" ht="15" customHeight="1" x14ac:dyDescent="0.25">
      <c r="A26" s="98" t="s">
        <v>52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 t="s">
        <v>54</v>
      </c>
      <c r="O26" s="101"/>
    </row>
    <row r="27" spans="1:29" ht="16.5" customHeight="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1">
        <v>43101</v>
      </c>
      <c r="O27" s="92"/>
    </row>
    <row r="28" spans="1:29" ht="16.5" customHeight="1" x14ac:dyDescent="0.25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91">
        <v>43132</v>
      </c>
      <c r="O28" s="92"/>
    </row>
    <row r="29" spans="1:29" ht="22.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1">
        <v>43160</v>
      </c>
      <c r="O29" s="92"/>
    </row>
    <row r="30" spans="1:29" ht="18.75" customHeight="1" x14ac:dyDescent="0.2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>
        <v>43191</v>
      </c>
      <c r="O30" s="92"/>
    </row>
    <row r="31" spans="1:29" ht="22.5" customHeight="1" x14ac:dyDescent="0.2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1">
        <v>43221</v>
      </c>
      <c r="O31" s="92"/>
    </row>
    <row r="32" spans="1:29" ht="22.5" customHeight="1" x14ac:dyDescent="0.25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>
        <v>43252</v>
      </c>
      <c r="O32" s="92"/>
    </row>
    <row r="33" spans="1:17" ht="21.75" customHeight="1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>
        <v>43282</v>
      </c>
      <c r="O33" s="92"/>
    </row>
    <row r="34" spans="1:17" ht="22.5" customHeight="1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>
        <v>43313</v>
      </c>
      <c r="O34" s="92"/>
    </row>
    <row r="35" spans="1:17" ht="20.25" customHeight="1" x14ac:dyDescent="0.25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>
        <v>43344</v>
      </c>
      <c r="O35" s="92"/>
    </row>
    <row r="36" spans="1:17" ht="20.25" customHeight="1" x14ac:dyDescent="0.2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1">
        <v>43374</v>
      </c>
      <c r="O36" s="92"/>
    </row>
    <row r="37" spans="1:17" ht="2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1">
        <v>43405</v>
      </c>
      <c r="O37" s="92"/>
    </row>
    <row r="38" spans="1:17" ht="16.5" customHeight="1" thickBot="1" x14ac:dyDescent="0.3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>
        <v>43435</v>
      </c>
      <c r="O38" s="92"/>
    </row>
    <row r="39" spans="1:17" ht="19.5" customHeight="1" x14ac:dyDescent="0.25">
      <c r="A39" s="98" t="s">
        <v>53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 t="s">
        <v>54</v>
      </c>
      <c r="O39" s="101"/>
    </row>
    <row r="40" spans="1:17" ht="15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86"/>
      <c r="O40" s="187"/>
    </row>
    <row r="41" spans="1:17" ht="15.75" thickBot="1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7" ht="5.25" customHeight="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4" spans="1:17" ht="14.25" x14ac:dyDescent="0.2">
      <c r="Q44" s="37" t="s">
        <v>75</v>
      </c>
    </row>
    <row r="45" spans="1:17" ht="14.25" x14ac:dyDescent="0.2">
      <c r="Q45" s="37" t="s">
        <v>76</v>
      </c>
    </row>
    <row r="46" spans="1:17" ht="14.25" x14ac:dyDescent="0.2">
      <c r="Q46" s="37" t="s">
        <v>77</v>
      </c>
    </row>
    <row r="47" spans="1:17" ht="14.25" x14ac:dyDescent="0.2">
      <c r="Q47" s="37" t="s">
        <v>78</v>
      </c>
    </row>
    <row r="48" spans="1:17" ht="14.25" x14ac:dyDescent="0.2">
      <c r="Q48" s="37" t="s">
        <v>79</v>
      </c>
    </row>
    <row r="49" spans="17:17" ht="14.25" x14ac:dyDescent="0.2">
      <c r="Q49" s="37" t="s">
        <v>80</v>
      </c>
    </row>
    <row r="50" spans="17:17" ht="14.25" x14ac:dyDescent="0.2">
      <c r="Q50" s="37" t="s">
        <v>81</v>
      </c>
    </row>
    <row r="51" spans="17:17" ht="14.25" x14ac:dyDescent="0.2">
      <c r="Q51" s="37" t="s">
        <v>82</v>
      </c>
    </row>
    <row r="52" spans="17:17" ht="14.25" x14ac:dyDescent="0.2">
      <c r="Q52" s="37" t="s">
        <v>83</v>
      </c>
    </row>
    <row r="53" spans="17:17" ht="14.25" x14ac:dyDescent="0.2">
      <c r="Q53" s="37" t="s">
        <v>84</v>
      </c>
    </row>
    <row r="54" spans="17:17" ht="14.25" x14ac:dyDescent="0.2">
      <c r="Q54" s="37" t="s">
        <v>85</v>
      </c>
    </row>
    <row r="55" spans="17:17" ht="14.25" x14ac:dyDescent="0.2">
      <c r="Q55" s="37" t="s">
        <v>86</v>
      </c>
    </row>
    <row r="56" spans="17:17" ht="14.25" x14ac:dyDescent="0.2">
      <c r="Q56" s="37" t="s">
        <v>87</v>
      </c>
    </row>
    <row r="58" spans="17:17" x14ac:dyDescent="0.25">
      <c r="Q58" s="50">
        <v>0.12989999999999999</v>
      </c>
    </row>
    <row r="59" spans="17:17" x14ac:dyDescent="0.25">
      <c r="Q59" s="50">
        <v>0.17</v>
      </c>
    </row>
  </sheetData>
  <sheetProtection algorithmName="SHA-512" hashValue="5gzYp25kGA9GQ1H9bMNGSU+kBUMua/yWc/weCmHDYXjgHpNmIyChkAuAuw33lBGnLNkamWSBNQTKXUPQJGH4xg==" saltValue="NWzniNDTuRnJxR+Y0AV69g==" spinCount="100000" sheet="1" objects="1" scenarios="1"/>
  <mergeCells count="74">
    <mergeCell ref="A42:O4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  <mergeCell ref="L23:O23"/>
    <mergeCell ref="A24:O24"/>
    <mergeCell ref="A10:O10"/>
    <mergeCell ref="A11:O11"/>
    <mergeCell ref="A12:O12"/>
    <mergeCell ref="A13:O13"/>
    <mergeCell ref="A14:B14"/>
    <mergeCell ref="A5:E5"/>
    <mergeCell ref="N8:O8"/>
    <mergeCell ref="F5:O5"/>
    <mergeCell ref="A9:D9"/>
    <mergeCell ref="F9:G9"/>
    <mergeCell ref="J9:O9"/>
    <mergeCell ref="H7:H8"/>
    <mergeCell ref="I7:I8"/>
    <mergeCell ref="J7:K8"/>
    <mergeCell ref="L7:O7"/>
    <mergeCell ref="L8:M8"/>
    <mergeCell ref="A26:M26"/>
    <mergeCell ref="N26:O26"/>
    <mergeCell ref="A28:M28"/>
    <mergeCell ref="N28:O28"/>
    <mergeCell ref="D1:O1"/>
    <mergeCell ref="D2:O2"/>
    <mergeCell ref="A1:C2"/>
    <mergeCell ref="A3:E3"/>
    <mergeCell ref="F3:O3"/>
    <mergeCell ref="A4:E4"/>
    <mergeCell ref="F4:O4"/>
    <mergeCell ref="A6:E6"/>
    <mergeCell ref="G6:O6"/>
    <mergeCell ref="A7:D8"/>
    <mergeCell ref="E7:E8"/>
    <mergeCell ref="F7:G8"/>
    <mergeCell ref="A27:M27"/>
    <mergeCell ref="N27:O27"/>
    <mergeCell ref="A29:M29"/>
    <mergeCell ref="N29:O29"/>
    <mergeCell ref="A41:M41"/>
    <mergeCell ref="N41:O41"/>
    <mergeCell ref="A30:M30"/>
    <mergeCell ref="A38:M38"/>
    <mergeCell ref="N30:O30"/>
    <mergeCell ref="N38:O38"/>
    <mergeCell ref="A31:M31"/>
    <mergeCell ref="A32:M32"/>
    <mergeCell ref="A33:M33"/>
    <mergeCell ref="A34:M34"/>
    <mergeCell ref="A35:M35"/>
    <mergeCell ref="A36:M36"/>
    <mergeCell ref="A37:M37"/>
    <mergeCell ref="N31:O31"/>
    <mergeCell ref="N32:O32"/>
    <mergeCell ref="N33:O33"/>
    <mergeCell ref="N34:O34"/>
    <mergeCell ref="N35:O35"/>
    <mergeCell ref="N36:O36"/>
    <mergeCell ref="N37:O37"/>
  </mergeCells>
  <dataValidations disablePrompts="1" count="1">
    <dataValidation type="list" allowBlank="1" showInputMessage="1" showErrorMessage="1" sqref="J9:O9" xr:uid="{00000000-0002-0000-01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9"/>
  <sheetViews>
    <sheetView topLeftCell="A2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09"/>
      <c r="B1" s="110"/>
      <c r="C1" s="111"/>
      <c r="D1" s="105" t="s">
        <v>20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24" ht="15.75" customHeight="1" thickBot="1" x14ac:dyDescent="0.3">
      <c r="A2" s="112"/>
      <c r="B2" s="113"/>
      <c r="C2" s="114"/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24" ht="13.5" customHeight="1" x14ac:dyDescent="0.25">
      <c r="A3" s="115" t="s">
        <v>0</v>
      </c>
      <c r="B3" s="116"/>
      <c r="C3" s="116"/>
      <c r="D3" s="116"/>
      <c r="E3" s="116"/>
      <c r="F3" s="116" t="str">
        <f>'SET-GF Contabilidad'!J3</f>
        <v>GESTIÓN FINANCIERA -CONTABILIDAD</v>
      </c>
      <c r="G3" s="116"/>
      <c r="H3" s="116"/>
      <c r="I3" s="116"/>
      <c r="J3" s="116"/>
      <c r="K3" s="116"/>
      <c r="L3" s="116"/>
      <c r="M3" s="116"/>
      <c r="N3" s="116"/>
      <c r="O3" s="117"/>
    </row>
    <row r="4" spans="1:24" ht="15.75" customHeight="1" x14ac:dyDescent="0.25">
      <c r="A4" s="118" t="s">
        <v>1</v>
      </c>
      <c r="B4" s="119"/>
      <c r="C4" s="119"/>
      <c r="D4" s="119"/>
      <c r="E4" s="119"/>
      <c r="F4" s="120" t="str">
        <f>'SET-GF Contabilidad'!$B7</f>
        <v xml:space="preserve"> Prueba De Solidez (Razon Corriente)</v>
      </c>
      <c r="G4" s="120"/>
      <c r="H4" s="120"/>
      <c r="I4" s="120"/>
      <c r="J4" s="120"/>
      <c r="K4" s="120"/>
      <c r="L4" s="120"/>
      <c r="M4" s="120"/>
      <c r="N4" s="120"/>
      <c r="O4" s="188"/>
    </row>
    <row r="5" spans="1:24" ht="15.75" customHeight="1" x14ac:dyDescent="0.25">
      <c r="A5" s="118" t="s">
        <v>49</v>
      </c>
      <c r="B5" s="119"/>
      <c r="C5" s="119"/>
      <c r="D5" s="119"/>
      <c r="E5" s="119"/>
      <c r="F5" s="135" t="str">
        <f>'SET-GF Contabilidad'!F7</f>
        <v xml:space="preserve">Eficiencia </v>
      </c>
      <c r="G5" s="136"/>
      <c r="H5" s="136"/>
      <c r="I5" s="136"/>
      <c r="J5" s="136"/>
      <c r="K5" s="136"/>
      <c r="L5" s="136"/>
      <c r="M5" s="136"/>
      <c r="N5" s="136"/>
      <c r="O5" s="137"/>
    </row>
    <row r="6" spans="1:24" ht="17.25" customHeight="1" thickBot="1" x14ac:dyDescent="0.3">
      <c r="A6" s="123" t="s">
        <v>21</v>
      </c>
      <c r="B6" s="124"/>
      <c r="C6" s="124"/>
      <c r="D6" s="124"/>
      <c r="E6" s="124"/>
      <c r="F6" s="19" t="s">
        <v>88</v>
      </c>
      <c r="G6" s="125" t="str">
        <f>'SET-GF Contabilidad'!A7</f>
        <v>IN02</v>
      </c>
      <c r="H6" s="125"/>
      <c r="I6" s="125"/>
      <c r="J6" s="125"/>
      <c r="K6" s="125"/>
      <c r="L6" s="125"/>
      <c r="M6" s="125"/>
      <c r="N6" s="125"/>
      <c r="O6" s="194"/>
    </row>
    <row r="7" spans="1:24" ht="12.75" customHeight="1" x14ac:dyDescent="0.25">
      <c r="A7" s="128" t="s">
        <v>22</v>
      </c>
      <c r="B7" s="129"/>
      <c r="C7" s="129"/>
      <c r="D7" s="129"/>
      <c r="E7" s="132" t="s">
        <v>23</v>
      </c>
      <c r="F7" s="132" t="s">
        <v>24</v>
      </c>
      <c r="G7" s="132"/>
      <c r="H7" s="132" t="s">
        <v>25</v>
      </c>
      <c r="I7" s="132" t="s">
        <v>26</v>
      </c>
      <c r="J7" s="132" t="s">
        <v>27</v>
      </c>
      <c r="K7" s="132"/>
      <c r="L7" s="143" t="s">
        <v>28</v>
      </c>
      <c r="M7" s="143"/>
      <c r="N7" s="143"/>
      <c r="O7" s="144"/>
    </row>
    <row r="8" spans="1:24" ht="46.5" customHeight="1" x14ac:dyDescent="0.25">
      <c r="A8" s="130"/>
      <c r="B8" s="131"/>
      <c r="C8" s="131"/>
      <c r="D8" s="131"/>
      <c r="E8" s="133"/>
      <c r="F8" s="133"/>
      <c r="G8" s="133"/>
      <c r="H8" s="133"/>
      <c r="I8" s="133"/>
      <c r="J8" s="133"/>
      <c r="K8" s="133"/>
      <c r="L8" s="131" t="s">
        <v>29</v>
      </c>
      <c r="M8" s="131"/>
      <c r="N8" s="131" t="s">
        <v>30</v>
      </c>
      <c r="O8" s="134"/>
    </row>
    <row r="9" spans="1:24" ht="48.75" customHeight="1" thickBot="1" x14ac:dyDescent="0.3">
      <c r="A9" s="138" t="str">
        <f>'SET-GF Contabilidad'!$C7</f>
        <v>Reflejar la capacidad de la empresa a corto y largo plazo para demostrar su consistencia financiera. Como meta se pretende incrementar y sostener en 1,5 la capacidad de atención del pasivo de corto plazo con los activos corrientes de la empresa.</v>
      </c>
      <c r="B9" s="139"/>
      <c r="C9" s="139"/>
      <c r="D9" s="139"/>
      <c r="E9" s="14" t="s">
        <v>101</v>
      </c>
      <c r="F9" s="189" t="str">
        <f>'SET-GF Contabilidad'!$D7</f>
        <v>Activo Corriente / Pasivo Corriente.</v>
      </c>
      <c r="G9" s="190"/>
      <c r="H9" s="12" t="str">
        <f>$O16</f>
        <v>&gt; 1</v>
      </c>
      <c r="I9" s="21" t="str">
        <f>'SET-GF Contabilidad'!$E7</f>
        <v>Mensual</v>
      </c>
      <c r="J9" s="140" t="s">
        <v>85</v>
      </c>
      <c r="K9" s="141"/>
      <c r="L9" s="141"/>
      <c r="M9" s="141"/>
      <c r="N9" s="141"/>
      <c r="O9" s="142"/>
    </row>
    <row r="10" spans="1:24" ht="13.5" customHeight="1" x14ac:dyDescent="0.25">
      <c r="A10" s="150" t="s">
        <v>38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24" ht="26.25" customHeight="1" thickBot="1" x14ac:dyDescent="0.3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24" ht="15" customHeight="1" thickBot="1" x14ac:dyDescent="0.3">
      <c r="A12" s="156" t="s">
        <v>31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V12" s="8"/>
      <c r="W12" s="20"/>
      <c r="X12" s="20"/>
    </row>
    <row r="13" spans="1:24" ht="16.5" customHeight="1" x14ac:dyDescent="0.25">
      <c r="A13" s="159" t="s">
        <v>129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  <c r="V13" s="8"/>
      <c r="W13" s="9"/>
      <c r="X13" s="9"/>
    </row>
    <row r="14" spans="1:24" ht="16.5" customHeight="1" x14ac:dyDescent="0.25">
      <c r="A14" s="162" t="s">
        <v>32</v>
      </c>
      <c r="B14" s="163"/>
      <c r="C14" s="60" t="s">
        <v>8</v>
      </c>
      <c r="D14" s="60" t="s">
        <v>9</v>
      </c>
      <c r="E14" s="60" t="s">
        <v>10</v>
      </c>
      <c r="F14" s="60" t="s">
        <v>11</v>
      </c>
      <c r="G14" s="60" t="s">
        <v>12</v>
      </c>
      <c r="H14" s="60" t="s">
        <v>13</v>
      </c>
      <c r="I14" s="60" t="s">
        <v>14</v>
      </c>
      <c r="J14" s="60" t="s">
        <v>15</v>
      </c>
      <c r="K14" s="60" t="s">
        <v>16</v>
      </c>
      <c r="L14" s="60" t="s">
        <v>17</v>
      </c>
      <c r="M14" s="60" t="s">
        <v>18</v>
      </c>
      <c r="N14" s="60" t="s">
        <v>19</v>
      </c>
      <c r="O14" s="6" t="s">
        <v>33</v>
      </c>
      <c r="V14" s="8"/>
      <c r="W14" s="9"/>
      <c r="X14" s="9"/>
    </row>
    <row r="15" spans="1:24" ht="16.5" customHeight="1" x14ac:dyDescent="0.25">
      <c r="A15" s="171" t="s">
        <v>39</v>
      </c>
      <c r="B15" s="172"/>
      <c r="C15" s="63" t="str">
        <f t="shared" ref="C15:N15" si="0">$O$15</f>
        <v>&gt; 1</v>
      </c>
      <c r="D15" s="63" t="str">
        <f t="shared" si="0"/>
        <v>&gt; 1</v>
      </c>
      <c r="E15" s="63" t="str">
        <f t="shared" si="0"/>
        <v>&gt; 1</v>
      </c>
      <c r="F15" s="63" t="str">
        <f t="shared" si="0"/>
        <v>&gt; 1</v>
      </c>
      <c r="G15" s="63" t="str">
        <f t="shared" si="0"/>
        <v>&gt; 1</v>
      </c>
      <c r="H15" s="63" t="str">
        <f t="shared" si="0"/>
        <v>&gt; 1</v>
      </c>
      <c r="I15" s="63" t="str">
        <f t="shared" si="0"/>
        <v>&gt; 1</v>
      </c>
      <c r="J15" s="63" t="str">
        <f t="shared" si="0"/>
        <v>&gt; 1</v>
      </c>
      <c r="K15" s="63" t="str">
        <f t="shared" si="0"/>
        <v>&gt; 1</v>
      </c>
      <c r="L15" s="63" t="str">
        <f t="shared" si="0"/>
        <v>&gt; 1</v>
      </c>
      <c r="M15" s="63" t="str">
        <f t="shared" si="0"/>
        <v>&gt; 1</v>
      </c>
      <c r="N15" s="63" t="str">
        <f t="shared" si="0"/>
        <v>&gt; 1</v>
      </c>
      <c r="O15" s="64" t="str">
        <f>'SET-GF Contabilidad'!J7</f>
        <v>&gt; 1</v>
      </c>
      <c r="V15" s="8"/>
      <c r="W15" s="9"/>
      <c r="X15" s="9"/>
    </row>
    <row r="16" spans="1:24" ht="17.25" customHeight="1" x14ac:dyDescent="0.25">
      <c r="A16" s="171" t="s">
        <v>128</v>
      </c>
      <c r="B16" s="172"/>
      <c r="C16" s="63" t="str">
        <f t="shared" ref="C16:N16" si="1">$O$16</f>
        <v>&gt; 1</v>
      </c>
      <c r="D16" s="63" t="str">
        <f t="shared" si="1"/>
        <v>&gt; 1</v>
      </c>
      <c r="E16" s="63" t="str">
        <f t="shared" si="1"/>
        <v>&gt; 1</v>
      </c>
      <c r="F16" s="63" t="str">
        <f t="shared" si="1"/>
        <v>&gt; 1</v>
      </c>
      <c r="G16" s="63" t="str">
        <f t="shared" si="1"/>
        <v>&gt; 1</v>
      </c>
      <c r="H16" s="63" t="str">
        <f t="shared" si="1"/>
        <v>&gt; 1</v>
      </c>
      <c r="I16" s="63" t="str">
        <f t="shared" si="1"/>
        <v>&gt; 1</v>
      </c>
      <c r="J16" s="63" t="str">
        <f t="shared" si="1"/>
        <v>&gt; 1</v>
      </c>
      <c r="K16" s="63" t="str">
        <f t="shared" si="1"/>
        <v>&gt; 1</v>
      </c>
      <c r="L16" s="63" t="str">
        <f t="shared" si="1"/>
        <v>&gt; 1</v>
      </c>
      <c r="M16" s="63" t="str">
        <f t="shared" si="1"/>
        <v>&gt; 1</v>
      </c>
      <c r="N16" s="63" t="str">
        <f t="shared" si="1"/>
        <v>&gt; 1</v>
      </c>
      <c r="O16" s="64" t="str">
        <f>'SET-GF Contabilidad'!K7</f>
        <v>&gt; 1</v>
      </c>
      <c r="V16" s="8"/>
      <c r="W16" s="9"/>
      <c r="X16" s="9"/>
    </row>
    <row r="17" spans="1:24" ht="17.25" customHeight="1" x14ac:dyDescent="0.25">
      <c r="A17" s="175" t="s">
        <v>125</v>
      </c>
      <c r="B17" s="176"/>
      <c r="C17" s="43" t="str">
        <f>IF((C19),C18/C19,"-")</f>
        <v>-</v>
      </c>
      <c r="D17" s="43" t="str">
        <f>IF((D19),D18/D19,"-")</f>
        <v>-</v>
      </c>
      <c r="E17" s="43" t="str">
        <f>IF((E19),E18/E19,"-")</f>
        <v>-</v>
      </c>
      <c r="F17" s="43" t="str">
        <f>IF((F19),F18/F19,"-")</f>
        <v>-</v>
      </c>
      <c r="G17" s="43" t="str">
        <f t="shared" ref="G17:O17" si="2">IF((G19),G18/G19,"-")</f>
        <v>-</v>
      </c>
      <c r="H17" s="43" t="str">
        <f t="shared" si="2"/>
        <v>-</v>
      </c>
      <c r="I17" s="43" t="str">
        <f t="shared" si="2"/>
        <v>-</v>
      </c>
      <c r="J17" s="43" t="str">
        <f t="shared" si="2"/>
        <v>-</v>
      </c>
      <c r="K17" s="43" t="str">
        <f t="shared" si="2"/>
        <v>-</v>
      </c>
      <c r="L17" s="43" t="str">
        <f t="shared" si="2"/>
        <v>-</v>
      </c>
      <c r="M17" s="43" t="str">
        <f t="shared" si="2"/>
        <v>-</v>
      </c>
      <c r="N17" s="43" t="str">
        <f t="shared" si="2"/>
        <v>-</v>
      </c>
      <c r="O17" s="44" t="str">
        <f t="shared" si="2"/>
        <v>-</v>
      </c>
      <c r="V17" s="8"/>
      <c r="W17" s="9"/>
      <c r="X17" s="9"/>
    </row>
    <row r="18" spans="1:24" ht="21" customHeight="1" x14ac:dyDescent="0.25">
      <c r="A18" s="177" t="s">
        <v>37</v>
      </c>
      <c r="B18" s="29" t="s">
        <v>104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6">
        <f>+C18+D18+E18+F18+G18+H18</f>
        <v>0</v>
      </c>
      <c r="V18" s="8"/>
      <c r="W18" s="9"/>
      <c r="X18" s="9"/>
    </row>
    <row r="19" spans="1:24" ht="20.25" customHeight="1" x14ac:dyDescent="0.25">
      <c r="A19" s="177"/>
      <c r="B19" s="29" t="s">
        <v>105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6">
        <f>+C19+D19+E19+F19+G19+H19</f>
        <v>0</v>
      </c>
      <c r="V19" s="8"/>
      <c r="W19" s="9"/>
      <c r="X19" s="9"/>
    </row>
    <row r="20" spans="1:24" ht="17.25" customHeight="1" x14ac:dyDescent="0.25">
      <c r="A20" s="177"/>
      <c r="B20" s="5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6"/>
      <c r="V20" s="8"/>
      <c r="W20" s="9"/>
      <c r="X20" s="9"/>
    </row>
    <row r="21" spans="1:24" ht="18" customHeight="1" thickBot="1" x14ac:dyDescent="0.3">
      <c r="A21" s="178"/>
      <c r="B21" s="5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7"/>
      <c r="V21" s="8"/>
      <c r="W21" s="9"/>
      <c r="X21" s="9"/>
    </row>
    <row r="22" spans="1:24" ht="33" customHeight="1" thickBot="1" x14ac:dyDescent="0.3">
      <c r="A22" s="179" t="s">
        <v>34</v>
      </c>
      <c r="B22" s="180"/>
      <c r="C22" s="181"/>
      <c r="D22" s="198" t="str">
        <f>'SET-GF Contabilidad'!$G7</f>
        <v>Mayor a 1</v>
      </c>
      <c r="E22" s="199"/>
      <c r="F22" s="199"/>
      <c r="G22" s="200"/>
      <c r="H22" s="198" t="str">
        <f>'SET-GF Contabilidad'!$H7</f>
        <v>Entre 0,0 y 1,0</v>
      </c>
      <c r="I22" s="199"/>
      <c r="J22" s="199"/>
      <c r="K22" s="200"/>
      <c r="L22" s="191" t="str">
        <f>'SET-GF Contabilidad'!$I7</f>
        <v>Menor a 0</v>
      </c>
      <c r="M22" s="192"/>
      <c r="N22" s="192"/>
      <c r="O22" s="193"/>
      <c r="V22" s="8"/>
      <c r="W22" s="9"/>
      <c r="X22" s="9"/>
    </row>
    <row r="23" spans="1:24" ht="33" customHeight="1" thickBot="1" x14ac:dyDescent="0.3">
      <c r="A23" s="182"/>
      <c r="B23" s="183"/>
      <c r="C23" s="183"/>
      <c r="D23" s="184" t="s">
        <v>7</v>
      </c>
      <c r="E23" s="184"/>
      <c r="F23" s="184"/>
      <c r="G23" s="184"/>
      <c r="H23" s="185" t="s">
        <v>55</v>
      </c>
      <c r="I23" s="185"/>
      <c r="J23" s="185"/>
      <c r="K23" s="185"/>
      <c r="L23" s="145" t="s">
        <v>56</v>
      </c>
      <c r="M23" s="145"/>
      <c r="N23" s="145"/>
      <c r="O23" s="146"/>
      <c r="V23" s="8"/>
      <c r="W23" s="9"/>
      <c r="X23" s="9"/>
    </row>
    <row r="24" spans="1:24" ht="15.75" customHeight="1" thickBot="1" x14ac:dyDescent="0.3">
      <c r="A24" s="147" t="s">
        <v>36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V24" s="8"/>
      <c r="W24" s="9"/>
      <c r="X24" s="9"/>
    </row>
    <row r="25" spans="1:24" ht="264.75" customHeight="1" thickBot="1" x14ac:dyDescent="0.3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V25" s="8"/>
    </row>
    <row r="26" spans="1:24" ht="15" customHeight="1" x14ac:dyDescent="0.25">
      <c r="A26" s="98" t="s">
        <v>52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 t="s">
        <v>54</v>
      </c>
      <c r="O26" s="101"/>
    </row>
    <row r="27" spans="1:24" ht="21.75" customHeight="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1">
        <v>43101</v>
      </c>
      <c r="O27" s="92"/>
    </row>
    <row r="28" spans="1:24" ht="21.75" customHeight="1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1">
        <v>43132</v>
      </c>
      <c r="O28" s="92"/>
    </row>
    <row r="29" spans="1:24" ht="21.75" customHeight="1" x14ac:dyDescent="0.2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1">
        <v>43160</v>
      </c>
      <c r="O29" s="92"/>
    </row>
    <row r="30" spans="1:24" ht="21.75" customHeight="1" x14ac:dyDescent="0.25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1">
        <v>43191</v>
      </c>
      <c r="O30" s="92"/>
    </row>
    <row r="31" spans="1:24" ht="21.75" customHeight="1" x14ac:dyDescent="0.2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1">
        <v>43221</v>
      </c>
      <c r="O31" s="92"/>
    </row>
    <row r="32" spans="1:24" ht="21.75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1">
        <v>43252</v>
      </c>
      <c r="O32" s="92"/>
    </row>
    <row r="33" spans="1:17" ht="22.5" customHeight="1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1">
        <v>43282</v>
      </c>
      <c r="O33" s="92"/>
    </row>
    <row r="34" spans="1:17" ht="22.5" customHeight="1" x14ac:dyDescent="0.2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1">
        <v>43313</v>
      </c>
      <c r="O34" s="92"/>
    </row>
    <row r="35" spans="1:17" ht="29.25" customHeight="1" x14ac:dyDescent="0.2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1">
        <v>43344</v>
      </c>
      <c r="O35" s="92"/>
    </row>
    <row r="36" spans="1:17" ht="27" customHeight="1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1">
        <v>43374</v>
      </c>
      <c r="O36" s="92"/>
    </row>
    <row r="37" spans="1:17" ht="22.5" customHeight="1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1">
        <v>43405</v>
      </c>
      <c r="O37" s="92"/>
    </row>
    <row r="38" spans="1:17" ht="22.5" customHeight="1" thickBot="1" x14ac:dyDescent="0.3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1">
        <v>43435</v>
      </c>
      <c r="O38" s="92"/>
    </row>
    <row r="39" spans="1:17" ht="15" customHeight="1" x14ac:dyDescent="0.25">
      <c r="A39" s="98" t="s">
        <v>53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 t="s">
        <v>54</v>
      </c>
      <c r="O39" s="101"/>
    </row>
    <row r="40" spans="1:17" ht="24" customHeight="1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86"/>
      <c r="O40" s="187"/>
    </row>
    <row r="41" spans="1:17" ht="22.5" customHeight="1" thickBot="1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7" ht="5.25" customHeight="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4" spans="1:17" ht="14.25" x14ac:dyDescent="0.2">
      <c r="Q44" s="37" t="s">
        <v>75</v>
      </c>
    </row>
    <row r="45" spans="1:17" ht="14.25" x14ac:dyDescent="0.2">
      <c r="Q45" s="37" t="s">
        <v>76</v>
      </c>
    </row>
    <row r="46" spans="1:17" ht="14.25" x14ac:dyDescent="0.2">
      <c r="Q46" s="37" t="s">
        <v>77</v>
      </c>
    </row>
    <row r="47" spans="1:17" ht="14.25" x14ac:dyDescent="0.2">
      <c r="Q47" s="37" t="s">
        <v>78</v>
      </c>
    </row>
    <row r="48" spans="1:17" ht="14.25" x14ac:dyDescent="0.2">
      <c r="Q48" s="37" t="s">
        <v>79</v>
      </c>
    </row>
    <row r="49" spans="17:17" ht="14.25" x14ac:dyDescent="0.2">
      <c r="Q49" s="37" t="s">
        <v>80</v>
      </c>
    </row>
    <row r="50" spans="17:17" ht="14.25" x14ac:dyDescent="0.2">
      <c r="Q50" s="37" t="s">
        <v>81</v>
      </c>
    </row>
    <row r="51" spans="17:17" ht="14.25" x14ac:dyDescent="0.2">
      <c r="Q51" s="37" t="s">
        <v>82</v>
      </c>
    </row>
    <row r="52" spans="17:17" ht="14.25" x14ac:dyDescent="0.2">
      <c r="Q52" s="37" t="s">
        <v>83</v>
      </c>
    </row>
    <row r="53" spans="17:17" ht="14.25" x14ac:dyDescent="0.2">
      <c r="Q53" s="37" t="s">
        <v>84</v>
      </c>
    </row>
    <row r="54" spans="17:17" ht="14.25" x14ac:dyDescent="0.2">
      <c r="Q54" s="37" t="s">
        <v>85</v>
      </c>
    </row>
    <row r="55" spans="17:17" ht="14.25" x14ac:dyDescent="0.2">
      <c r="Q55" s="37" t="s">
        <v>86</v>
      </c>
    </row>
    <row r="56" spans="17:17" ht="14.25" x14ac:dyDescent="0.2">
      <c r="Q56" s="37" t="s">
        <v>87</v>
      </c>
    </row>
    <row r="58" spans="17:17" x14ac:dyDescent="0.25">
      <c r="Q58" s="41" t="s">
        <v>97</v>
      </c>
    </row>
    <row r="59" spans="17:17" x14ac:dyDescent="0.25">
      <c r="Q59" s="41" t="s">
        <v>97</v>
      </c>
    </row>
  </sheetData>
  <sheetProtection algorithmName="SHA-512" hashValue="qzW6u32t3yGgrUBdZioVwdwfSv5zZ3KHLL4AONjDapJVoK0Sasswmbskt3exiSw7YP8zpLRwUIefFwIw3Y07aA==" saltValue="XlanMqzif432zJnO6LYkzQ==" spinCount="100000" sheet="1" objects="1" scenarios="1"/>
  <mergeCells count="74">
    <mergeCell ref="N34:O34"/>
    <mergeCell ref="N35:O35"/>
    <mergeCell ref="N36:O36"/>
    <mergeCell ref="N37:O37"/>
    <mergeCell ref="N38:O38"/>
    <mergeCell ref="A34:M34"/>
    <mergeCell ref="A35:M35"/>
    <mergeCell ref="A36:M36"/>
    <mergeCell ref="A37:M37"/>
    <mergeCell ref="A38:M38"/>
    <mergeCell ref="A42:O42"/>
    <mergeCell ref="A25:O25"/>
    <mergeCell ref="H22:K22"/>
    <mergeCell ref="A22:C23"/>
    <mergeCell ref="D22:G22"/>
    <mergeCell ref="A24:O24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A14:B14"/>
    <mergeCell ref="I7:I8"/>
    <mergeCell ref="J7:K8"/>
    <mergeCell ref="L7:O7"/>
    <mergeCell ref="L8:M8"/>
    <mergeCell ref="H7:H8"/>
    <mergeCell ref="A33:M33"/>
    <mergeCell ref="N33:O33"/>
    <mergeCell ref="D1:O1"/>
    <mergeCell ref="D2:O2"/>
    <mergeCell ref="A3:E3"/>
    <mergeCell ref="F3:O3"/>
    <mergeCell ref="A4:E4"/>
    <mergeCell ref="F4:O4"/>
    <mergeCell ref="A1:C2"/>
    <mergeCell ref="N8:O8"/>
    <mergeCell ref="A9:D9"/>
    <mergeCell ref="F9:G9"/>
    <mergeCell ref="L22:O22"/>
    <mergeCell ref="D23:G23"/>
    <mergeCell ref="H23:K23"/>
    <mergeCell ref="A11:O11"/>
    <mergeCell ref="A31:M31"/>
    <mergeCell ref="N31:O31"/>
    <mergeCell ref="A32:M32"/>
    <mergeCell ref="N32:O32"/>
    <mergeCell ref="A28:M28"/>
    <mergeCell ref="N28:O28"/>
    <mergeCell ref="A29:M29"/>
    <mergeCell ref="N29:O29"/>
    <mergeCell ref="A30:M30"/>
    <mergeCell ref="N30:O30"/>
  </mergeCells>
  <dataValidations count="1">
    <dataValidation type="list" allowBlank="1" showInputMessage="1" showErrorMessage="1" sqref="J9:O9" xr:uid="{00000000-0002-0000-02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"/>
  <sheetViews>
    <sheetView topLeftCell="A27" zoomScaleNormal="100" zoomScaleSheetLayoutView="72" workbookViewId="0">
      <selection activeCell="A35" sqref="A35:M3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8.140625" style="3" bestFit="1" customWidth="1"/>
    <col min="4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09"/>
      <c r="B1" s="110"/>
      <c r="C1" s="111"/>
      <c r="D1" s="105" t="s">
        <v>20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24" ht="15.75" customHeight="1" thickBot="1" x14ac:dyDescent="0.3">
      <c r="A2" s="112"/>
      <c r="B2" s="113"/>
      <c r="C2" s="114"/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24" ht="13.5" customHeight="1" x14ac:dyDescent="0.25">
      <c r="A3" s="115" t="s">
        <v>0</v>
      </c>
      <c r="B3" s="116"/>
      <c r="C3" s="116"/>
      <c r="D3" s="116"/>
      <c r="E3" s="116"/>
      <c r="F3" s="116" t="str">
        <f>'SET-GF Contabilidad'!J3</f>
        <v>GESTIÓN FINANCIERA -CONTABILIDAD</v>
      </c>
      <c r="G3" s="116"/>
      <c r="H3" s="116"/>
      <c r="I3" s="116"/>
      <c r="J3" s="116"/>
      <c r="K3" s="116"/>
      <c r="L3" s="116"/>
      <c r="M3" s="116"/>
      <c r="N3" s="116"/>
      <c r="O3" s="117"/>
    </row>
    <row r="4" spans="1:24" ht="15.75" customHeight="1" x14ac:dyDescent="0.25">
      <c r="A4" s="118" t="s">
        <v>1</v>
      </c>
      <c r="B4" s="119"/>
      <c r="C4" s="119"/>
      <c r="D4" s="119"/>
      <c r="E4" s="119"/>
      <c r="F4" s="120" t="str">
        <f>'SET-GF Contabilidad'!$B8</f>
        <v>Apalancamiento</v>
      </c>
      <c r="G4" s="120"/>
      <c r="H4" s="120"/>
      <c r="I4" s="120"/>
      <c r="J4" s="120"/>
      <c r="K4" s="120"/>
      <c r="L4" s="120"/>
      <c r="M4" s="120"/>
      <c r="N4" s="120"/>
      <c r="O4" s="188"/>
    </row>
    <row r="5" spans="1:24" ht="15.75" customHeight="1" x14ac:dyDescent="0.25">
      <c r="A5" s="118" t="s">
        <v>49</v>
      </c>
      <c r="B5" s="119"/>
      <c r="C5" s="119"/>
      <c r="D5" s="119"/>
      <c r="E5" s="119"/>
      <c r="F5" s="135" t="str">
        <f>'SET-GF Contabilidad'!F8</f>
        <v>Eficacia</v>
      </c>
      <c r="G5" s="136"/>
      <c r="H5" s="136"/>
      <c r="I5" s="136"/>
      <c r="J5" s="136"/>
      <c r="K5" s="136"/>
      <c r="L5" s="136"/>
      <c r="M5" s="136"/>
      <c r="N5" s="136"/>
      <c r="O5" s="137"/>
    </row>
    <row r="6" spans="1:24" ht="17.25" customHeight="1" thickBot="1" x14ac:dyDescent="0.3">
      <c r="A6" s="123" t="s">
        <v>21</v>
      </c>
      <c r="B6" s="124"/>
      <c r="C6" s="124"/>
      <c r="D6" s="124"/>
      <c r="E6" s="124"/>
      <c r="F6" s="19" t="s">
        <v>88</v>
      </c>
      <c r="G6" s="125" t="str">
        <f>'SET-GF Contabilidad'!A8</f>
        <v>IN03</v>
      </c>
      <c r="H6" s="125"/>
      <c r="I6" s="125"/>
      <c r="J6" s="125"/>
      <c r="K6" s="125"/>
      <c r="L6" s="125"/>
      <c r="M6" s="125"/>
      <c r="N6" s="125"/>
      <c r="O6" s="194"/>
    </row>
    <row r="7" spans="1:24" ht="12.75" customHeight="1" x14ac:dyDescent="0.25">
      <c r="A7" s="128" t="s">
        <v>22</v>
      </c>
      <c r="B7" s="129"/>
      <c r="C7" s="129"/>
      <c r="D7" s="129"/>
      <c r="E7" s="132" t="s">
        <v>23</v>
      </c>
      <c r="F7" s="132" t="s">
        <v>24</v>
      </c>
      <c r="G7" s="132"/>
      <c r="H7" s="132" t="s">
        <v>25</v>
      </c>
      <c r="I7" s="132" t="s">
        <v>26</v>
      </c>
      <c r="J7" s="132" t="s">
        <v>27</v>
      </c>
      <c r="K7" s="132"/>
      <c r="L7" s="143" t="s">
        <v>28</v>
      </c>
      <c r="M7" s="143"/>
      <c r="N7" s="143"/>
      <c r="O7" s="144"/>
    </row>
    <row r="8" spans="1:24" ht="46.5" customHeight="1" x14ac:dyDescent="0.25">
      <c r="A8" s="130"/>
      <c r="B8" s="131"/>
      <c r="C8" s="131"/>
      <c r="D8" s="131"/>
      <c r="E8" s="133"/>
      <c r="F8" s="133"/>
      <c r="G8" s="133"/>
      <c r="H8" s="133"/>
      <c r="I8" s="133"/>
      <c r="J8" s="133"/>
      <c r="K8" s="133"/>
      <c r="L8" s="131" t="s">
        <v>29</v>
      </c>
      <c r="M8" s="131"/>
      <c r="N8" s="131" t="s">
        <v>30</v>
      </c>
      <c r="O8" s="134"/>
    </row>
    <row r="9" spans="1:24" ht="56.25" customHeight="1" thickBot="1" x14ac:dyDescent="0.3">
      <c r="A9" s="138" t="str">
        <f>'SET-GF Contabilidad'!$C8</f>
        <v>Reflejar el grado de apalancamiento que corresponde a la participación de los acreedores en los activos de la empresa. Mientras más alto sea este índice mayor es el apalancamiento financiero de la empresa. La meta es que a partir de incrementar los ingresos se pontecialice la utilidad.</v>
      </c>
      <c r="B9" s="139"/>
      <c r="C9" s="139"/>
      <c r="D9" s="139"/>
      <c r="E9" s="14" t="s">
        <v>35</v>
      </c>
      <c r="F9" s="139" t="str">
        <f>'SET-GF Contabilidad'!$D8</f>
        <v>Pasivo Total / Patrimonio.</v>
      </c>
      <c r="G9" s="139"/>
      <c r="H9" s="18">
        <f>+O16</f>
        <v>3.1E-2</v>
      </c>
      <c r="I9" s="28" t="str">
        <f>'SET-GF Contabilidad'!$E8</f>
        <v>Mensual</v>
      </c>
      <c r="J9" s="140" t="s">
        <v>85</v>
      </c>
      <c r="K9" s="141"/>
      <c r="L9" s="141"/>
      <c r="M9" s="141"/>
      <c r="N9" s="141"/>
      <c r="O9" s="142"/>
    </row>
    <row r="10" spans="1:24" ht="13.5" customHeight="1" x14ac:dyDescent="0.25">
      <c r="A10" s="150" t="s">
        <v>38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24" ht="21.75" customHeight="1" thickBot="1" x14ac:dyDescent="0.3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24" ht="15" customHeight="1" thickBot="1" x14ac:dyDescent="0.3">
      <c r="A12" s="207" t="s">
        <v>31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V12" s="8"/>
      <c r="W12" s="27"/>
      <c r="X12" s="27"/>
    </row>
    <row r="13" spans="1:24" ht="16.5" customHeight="1" x14ac:dyDescent="0.25">
      <c r="A13" s="159" t="s">
        <v>129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  <c r="V13" s="8"/>
      <c r="W13" s="9"/>
      <c r="X13" s="9"/>
    </row>
    <row r="14" spans="1:24" ht="16.5" customHeight="1" x14ac:dyDescent="0.25">
      <c r="A14" s="162" t="s">
        <v>32</v>
      </c>
      <c r="B14" s="163"/>
      <c r="C14" s="60" t="s">
        <v>8</v>
      </c>
      <c r="D14" s="60" t="s">
        <v>9</v>
      </c>
      <c r="E14" s="60" t="s">
        <v>10</v>
      </c>
      <c r="F14" s="60" t="s">
        <v>11</v>
      </c>
      <c r="G14" s="60" t="s">
        <v>12</v>
      </c>
      <c r="H14" s="60" t="s">
        <v>13</v>
      </c>
      <c r="I14" s="60" t="s">
        <v>14</v>
      </c>
      <c r="J14" s="60" t="s">
        <v>15</v>
      </c>
      <c r="K14" s="60" t="s">
        <v>16</v>
      </c>
      <c r="L14" s="60" t="s">
        <v>17</v>
      </c>
      <c r="M14" s="60" t="s">
        <v>18</v>
      </c>
      <c r="N14" s="60" t="s">
        <v>19</v>
      </c>
      <c r="O14" s="6" t="s">
        <v>33</v>
      </c>
      <c r="V14" s="8"/>
      <c r="W14" s="9"/>
      <c r="X14" s="9"/>
    </row>
    <row r="15" spans="1:24" ht="16.5" customHeight="1" x14ac:dyDescent="0.25">
      <c r="A15" s="171" t="s">
        <v>39</v>
      </c>
      <c r="B15" s="172"/>
      <c r="C15" s="15">
        <f t="shared" ref="C15:N15" si="0">$O$15</f>
        <v>3.2000000000000001E-2</v>
      </c>
      <c r="D15" s="15">
        <f t="shared" si="0"/>
        <v>3.2000000000000001E-2</v>
      </c>
      <c r="E15" s="15">
        <f t="shared" si="0"/>
        <v>3.2000000000000001E-2</v>
      </c>
      <c r="F15" s="15">
        <f t="shared" si="0"/>
        <v>3.2000000000000001E-2</v>
      </c>
      <c r="G15" s="15">
        <f t="shared" si="0"/>
        <v>3.2000000000000001E-2</v>
      </c>
      <c r="H15" s="15">
        <f t="shared" si="0"/>
        <v>3.2000000000000001E-2</v>
      </c>
      <c r="I15" s="15">
        <f t="shared" si="0"/>
        <v>3.2000000000000001E-2</v>
      </c>
      <c r="J15" s="15">
        <f t="shared" si="0"/>
        <v>3.2000000000000001E-2</v>
      </c>
      <c r="K15" s="15">
        <f t="shared" si="0"/>
        <v>3.2000000000000001E-2</v>
      </c>
      <c r="L15" s="15">
        <f t="shared" si="0"/>
        <v>3.2000000000000001E-2</v>
      </c>
      <c r="M15" s="15">
        <f t="shared" si="0"/>
        <v>3.2000000000000001E-2</v>
      </c>
      <c r="N15" s="15">
        <f t="shared" si="0"/>
        <v>3.2000000000000001E-2</v>
      </c>
      <c r="O15" s="64">
        <f>'SET-GF Contabilidad'!J8</f>
        <v>3.2000000000000001E-2</v>
      </c>
      <c r="V15" s="8"/>
      <c r="W15" s="9"/>
      <c r="X15" s="9"/>
    </row>
    <row r="16" spans="1:24" ht="17.25" customHeight="1" x14ac:dyDescent="0.25">
      <c r="A16" s="171" t="s">
        <v>128</v>
      </c>
      <c r="B16" s="172"/>
      <c r="C16" s="15">
        <f t="shared" ref="C16:N16" si="1">$O$16</f>
        <v>3.1E-2</v>
      </c>
      <c r="D16" s="15">
        <f t="shared" si="1"/>
        <v>3.1E-2</v>
      </c>
      <c r="E16" s="15">
        <f t="shared" si="1"/>
        <v>3.1E-2</v>
      </c>
      <c r="F16" s="15">
        <f t="shared" si="1"/>
        <v>3.1E-2</v>
      </c>
      <c r="G16" s="15">
        <f t="shared" si="1"/>
        <v>3.1E-2</v>
      </c>
      <c r="H16" s="15">
        <f t="shared" si="1"/>
        <v>3.1E-2</v>
      </c>
      <c r="I16" s="15">
        <f t="shared" si="1"/>
        <v>3.1E-2</v>
      </c>
      <c r="J16" s="15">
        <f t="shared" si="1"/>
        <v>3.1E-2</v>
      </c>
      <c r="K16" s="15">
        <f t="shared" si="1"/>
        <v>3.1E-2</v>
      </c>
      <c r="L16" s="15">
        <f t="shared" si="1"/>
        <v>3.1E-2</v>
      </c>
      <c r="M16" s="15">
        <f t="shared" si="1"/>
        <v>3.1E-2</v>
      </c>
      <c r="N16" s="15">
        <f t="shared" si="1"/>
        <v>3.1E-2</v>
      </c>
      <c r="O16" s="64">
        <f>'SET-GF Contabilidad'!K8</f>
        <v>3.1E-2</v>
      </c>
      <c r="V16" s="8"/>
      <c r="W16" s="9"/>
      <c r="X16" s="9"/>
    </row>
    <row r="17" spans="1:24" ht="17.25" customHeight="1" x14ac:dyDescent="0.25">
      <c r="A17" s="175" t="s">
        <v>125</v>
      </c>
      <c r="B17" s="176"/>
      <c r="C17" s="10" t="str">
        <f>IF((C19),(C18/C19)/100,"-")</f>
        <v>-</v>
      </c>
      <c r="D17" s="10" t="str">
        <f t="shared" ref="D17:O17" si="2">IF((D19),(D18/D19)/100,"-")</f>
        <v>-</v>
      </c>
      <c r="E17" s="10" t="str">
        <f t="shared" si="2"/>
        <v>-</v>
      </c>
      <c r="F17" s="10" t="str">
        <f t="shared" si="2"/>
        <v>-</v>
      </c>
      <c r="G17" s="10" t="str">
        <f t="shared" si="2"/>
        <v>-</v>
      </c>
      <c r="H17" s="10" t="str">
        <f t="shared" si="2"/>
        <v>-</v>
      </c>
      <c r="I17" s="10" t="str">
        <f t="shared" si="2"/>
        <v>-</v>
      </c>
      <c r="J17" s="10" t="str">
        <f t="shared" si="2"/>
        <v>-</v>
      </c>
      <c r="K17" s="10" t="str">
        <f t="shared" si="2"/>
        <v>-</v>
      </c>
      <c r="L17" s="10" t="str">
        <f t="shared" si="2"/>
        <v>-</v>
      </c>
      <c r="M17" s="10" t="str">
        <f t="shared" si="2"/>
        <v>-</v>
      </c>
      <c r="N17" s="10" t="str">
        <f t="shared" si="2"/>
        <v>-</v>
      </c>
      <c r="O17" s="11" t="str">
        <f t="shared" si="2"/>
        <v>-</v>
      </c>
      <c r="V17" s="8"/>
      <c r="W17" s="9"/>
      <c r="X17" s="9"/>
    </row>
    <row r="18" spans="1:24" ht="18.75" customHeight="1" x14ac:dyDescent="0.25">
      <c r="A18" s="177" t="s">
        <v>37</v>
      </c>
      <c r="B18" s="29" t="s">
        <v>106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6">
        <v>0</v>
      </c>
      <c r="V18" s="8"/>
      <c r="W18" s="9"/>
      <c r="X18" s="9"/>
    </row>
    <row r="19" spans="1:24" ht="18" customHeight="1" x14ac:dyDescent="0.25">
      <c r="A19" s="177"/>
      <c r="B19" s="29" t="s">
        <v>107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6">
        <v>0</v>
      </c>
      <c r="V19" s="8"/>
      <c r="W19" s="9"/>
      <c r="X19" s="9"/>
    </row>
    <row r="20" spans="1:24" ht="17.25" customHeight="1" x14ac:dyDescent="0.25">
      <c r="A20" s="177"/>
      <c r="B20" s="5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6"/>
      <c r="V20" s="8"/>
      <c r="W20" s="9"/>
      <c r="X20" s="9"/>
    </row>
    <row r="21" spans="1:24" ht="18" customHeight="1" thickBot="1" x14ac:dyDescent="0.3">
      <c r="A21" s="178"/>
      <c r="B21" s="5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7"/>
      <c r="V21" s="8"/>
      <c r="W21" s="9"/>
      <c r="X21" s="9"/>
    </row>
    <row r="22" spans="1:24" ht="14.25" customHeight="1" thickBot="1" x14ac:dyDescent="0.3">
      <c r="A22" s="179" t="s">
        <v>34</v>
      </c>
      <c r="B22" s="180"/>
      <c r="C22" s="181"/>
      <c r="D22" s="168" t="str">
        <f>'SET-GF Contabilidad'!$G8</f>
        <v>Menor a 5%</v>
      </c>
      <c r="E22" s="169"/>
      <c r="F22" s="169"/>
      <c r="G22" s="170"/>
      <c r="H22" s="168" t="str">
        <f>'SET-GF Contabilidad'!$H8</f>
        <v>Entre 5% y 10%</v>
      </c>
      <c r="I22" s="169"/>
      <c r="J22" s="169"/>
      <c r="K22" s="170"/>
      <c r="L22" s="168" t="str">
        <f>'SET-GF Contabilidad'!$I8</f>
        <v>Superior al 10%</v>
      </c>
      <c r="M22" s="173"/>
      <c r="N22" s="173"/>
      <c r="O22" s="174"/>
      <c r="V22" s="8"/>
      <c r="W22" s="9"/>
      <c r="X22" s="9"/>
    </row>
    <row r="23" spans="1:24" ht="33" customHeight="1" thickBot="1" x14ac:dyDescent="0.3">
      <c r="A23" s="182"/>
      <c r="B23" s="183"/>
      <c r="C23" s="183"/>
      <c r="D23" s="184" t="s">
        <v>7</v>
      </c>
      <c r="E23" s="184"/>
      <c r="F23" s="184"/>
      <c r="G23" s="184"/>
      <c r="H23" s="185" t="s">
        <v>55</v>
      </c>
      <c r="I23" s="185"/>
      <c r="J23" s="185"/>
      <c r="K23" s="185"/>
      <c r="L23" s="145" t="s">
        <v>56</v>
      </c>
      <c r="M23" s="145"/>
      <c r="N23" s="145"/>
      <c r="O23" s="146"/>
      <c r="V23" s="8"/>
      <c r="W23" s="9"/>
      <c r="X23" s="9"/>
    </row>
    <row r="24" spans="1:24" ht="15.75" customHeight="1" thickBot="1" x14ac:dyDescent="0.3">
      <c r="A24" s="147" t="s">
        <v>36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V24" s="8"/>
      <c r="W24" s="9"/>
      <c r="X24" s="9"/>
    </row>
    <row r="25" spans="1:24" ht="264.75" customHeight="1" thickBot="1" x14ac:dyDescent="0.3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  <c r="V25" s="8"/>
    </row>
    <row r="26" spans="1:24" ht="15" customHeight="1" x14ac:dyDescent="0.25">
      <c r="A26" s="98" t="s">
        <v>52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 t="s">
        <v>54</v>
      </c>
      <c r="O26" s="101"/>
    </row>
    <row r="27" spans="1:24" ht="20.25" customHeight="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1">
        <v>43101</v>
      </c>
      <c r="O27" s="92"/>
    </row>
    <row r="28" spans="1:24" ht="20.25" customHeight="1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1">
        <v>43132</v>
      </c>
      <c r="O28" s="92"/>
    </row>
    <row r="29" spans="1:24" ht="20.25" customHeight="1" x14ac:dyDescent="0.2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1">
        <v>43160</v>
      </c>
      <c r="O29" s="92"/>
    </row>
    <row r="30" spans="1:24" ht="22.5" customHeight="1" x14ac:dyDescent="0.25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1">
        <v>43191</v>
      </c>
      <c r="O30" s="92"/>
    </row>
    <row r="31" spans="1:24" ht="20.25" customHeight="1" x14ac:dyDescent="0.2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1">
        <v>43221</v>
      </c>
      <c r="O31" s="92"/>
    </row>
    <row r="32" spans="1:24" ht="20.25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1">
        <v>43252</v>
      </c>
      <c r="O32" s="92"/>
    </row>
    <row r="33" spans="1:17" ht="20.25" customHeight="1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1">
        <v>43282</v>
      </c>
      <c r="O33" s="92"/>
    </row>
    <row r="34" spans="1:17" ht="21" customHeight="1" x14ac:dyDescent="0.2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1">
        <v>43313</v>
      </c>
      <c r="O34" s="92"/>
    </row>
    <row r="35" spans="1:17" ht="25.5" customHeight="1" x14ac:dyDescent="0.2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1">
        <v>43344</v>
      </c>
      <c r="O35" s="92"/>
    </row>
    <row r="36" spans="1:17" ht="21" customHeight="1" x14ac:dyDescent="0.2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91">
        <v>43374</v>
      </c>
      <c r="O36" s="92"/>
    </row>
    <row r="37" spans="1:17" ht="19.5" customHeight="1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91">
        <v>43405</v>
      </c>
      <c r="O37" s="92"/>
    </row>
    <row r="38" spans="1:17" ht="21.75" customHeight="1" thickBot="1" x14ac:dyDescent="0.3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3"/>
      <c r="N38" s="91">
        <v>43435</v>
      </c>
      <c r="O38" s="92"/>
    </row>
    <row r="39" spans="1:17" ht="19.5" customHeight="1" x14ac:dyDescent="0.25">
      <c r="A39" s="204" t="s">
        <v>53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6"/>
      <c r="N39" s="100" t="s">
        <v>54</v>
      </c>
      <c r="O39" s="101"/>
    </row>
    <row r="40" spans="1:17" ht="14.25" customHeight="1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86"/>
      <c r="O40" s="187"/>
    </row>
    <row r="41" spans="1:17" ht="15.75" thickBot="1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7" ht="5.25" customHeight="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4" spans="1:17" ht="14.25" x14ac:dyDescent="0.2">
      <c r="Q44" s="37" t="s">
        <v>75</v>
      </c>
    </row>
    <row r="45" spans="1:17" ht="14.25" x14ac:dyDescent="0.2">
      <c r="Q45" s="37" t="s">
        <v>76</v>
      </c>
    </row>
    <row r="46" spans="1:17" ht="14.25" x14ac:dyDescent="0.2">
      <c r="Q46" s="37" t="s">
        <v>77</v>
      </c>
    </row>
    <row r="47" spans="1:17" ht="14.25" x14ac:dyDescent="0.2">
      <c r="Q47" s="37" t="s">
        <v>78</v>
      </c>
    </row>
    <row r="48" spans="1:17" ht="14.25" x14ac:dyDescent="0.2">
      <c r="Q48" s="37" t="s">
        <v>79</v>
      </c>
    </row>
    <row r="49" spans="17:17" ht="14.25" x14ac:dyDescent="0.2">
      <c r="Q49" s="37" t="s">
        <v>80</v>
      </c>
    </row>
    <row r="50" spans="17:17" ht="14.25" x14ac:dyDescent="0.2">
      <c r="Q50" s="37" t="s">
        <v>81</v>
      </c>
    </row>
    <row r="51" spans="17:17" ht="14.25" x14ac:dyDescent="0.2">
      <c r="Q51" s="37" t="s">
        <v>82</v>
      </c>
    </row>
    <row r="52" spans="17:17" ht="14.25" x14ac:dyDescent="0.2">
      <c r="Q52" s="37" t="s">
        <v>83</v>
      </c>
    </row>
    <row r="53" spans="17:17" ht="14.25" x14ac:dyDescent="0.2">
      <c r="Q53" s="37" t="s">
        <v>84</v>
      </c>
    </row>
    <row r="54" spans="17:17" ht="14.25" x14ac:dyDescent="0.2">
      <c r="Q54" s="37" t="s">
        <v>85</v>
      </c>
    </row>
    <row r="55" spans="17:17" ht="14.25" x14ac:dyDescent="0.2">
      <c r="Q55" s="37" t="s">
        <v>86</v>
      </c>
    </row>
    <row r="56" spans="17:17" ht="14.25" x14ac:dyDescent="0.2">
      <c r="Q56" s="37" t="s">
        <v>87</v>
      </c>
    </row>
    <row r="58" spans="17:17" x14ac:dyDescent="0.25">
      <c r="Q58" s="32">
        <v>3.2000000000000001E-2</v>
      </c>
    </row>
    <row r="59" spans="17:17" x14ac:dyDescent="0.25">
      <c r="Q59" s="32">
        <v>3.1E-2</v>
      </c>
    </row>
  </sheetData>
  <sheetProtection algorithmName="SHA-512" hashValue="/qXzXUiKTRca0sg3dBAfZIRh2KkBANJS1BwnrLm7ozGFo+vP5j3j7fJvvCgtloyCFF0CzAtZ+MnNWf5y94VL2w==" saltValue="qL8OsbaqGh3qv6QN+nGuxA==" spinCount="100000" sheet="1" objects="1" scenarios="1"/>
  <mergeCells count="74">
    <mergeCell ref="A42:O42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4:O24"/>
    <mergeCell ref="A25:O25"/>
    <mergeCell ref="H22:K22"/>
    <mergeCell ref="A22:C23"/>
    <mergeCell ref="D23:G23"/>
    <mergeCell ref="H23:K23"/>
    <mergeCell ref="L23:O23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2:O22"/>
    <mergeCell ref="A16:B16"/>
    <mergeCell ref="A17:B17"/>
    <mergeCell ref="A18:A21"/>
    <mergeCell ref="A15:B15"/>
    <mergeCell ref="D22:G22"/>
    <mergeCell ref="J9:O9"/>
    <mergeCell ref="A10:O10"/>
    <mergeCell ref="A11:O11"/>
    <mergeCell ref="A12:O12"/>
    <mergeCell ref="A13:O13"/>
    <mergeCell ref="A41:M41"/>
    <mergeCell ref="N41:O41"/>
    <mergeCell ref="A26:M26"/>
    <mergeCell ref="N26:O26"/>
    <mergeCell ref="A27:M27"/>
    <mergeCell ref="N27:O27"/>
    <mergeCell ref="A39:M39"/>
    <mergeCell ref="N39:O39"/>
    <mergeCell ref="A40:M40"/>
    <mergeCell ref="N40:O40"/>
    <mergeCell ref="A33:M33"/>
    <mergeCell ref="N33:O33"/>
    <mergeCell ref="A28:M28"/>
    <mergeCell ref="N28:O28"/>
    <mergeCell ref="A32:M32"/>
    <mergeCell ref="N32:O32"/>
    <mergeCell ref="A29:M29"/>
    <mergeCell ref="N29:O29"/>
    <mergeCell ref="A30:M30"/>
    <mergeCell ref="N30:O30"/>
    <mergeCell ref="A31:M31"/>
    <mergeCell ref="N31:O31"/>
    <mergeCell ref="N38:O38"/>
    <mergeCell ref="A34:M34"/>
    <mergeCell ref="A36:M36"/>
    <mergeCell ref="A37:M37"/>
    <mergeCell ref="A38:M38"/>
    <mergeCell ref="A35:M35"/>
    <mergeCell ref="N35:O35"/>
    <mergeCell ref="N34:O34"/>
    <mergeCell ref="N36:O36"/>
    <mergeCell ref="N37:O37"/>
  </mergeCells>
  <dataValidations disablePrompts="1" count="1">
    <dataValidation type="list" allowBlank="1" showInputMessage="1" showErrorMessage="1" sqref="J9:O9" xr:uid="{00000000-0002-0000-03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5122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09"/>
      <c r="B1" s="110"/>
      <c r="C1" s="111"/>
      <c r="D1" s="105" t="s">
        <v>20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24" ht="15.75" customHeight="1" thickBot="1" x14ac:dyDescent="0.3">
      <c r="A2" s="112"/>
      <c r="B2" s="113"/>
      <c r="C2" s="114"/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24" ht="13.5" customHeight="1" x14ac:dyDescent="0.25">
      <c r="A3" s="115" t="s">
        <v>0</v>
      </c>
      <c r="B3" s="116"/>
      <c r="C3" s="116"/>
      <c r="D3" s="116"/>
      <c r="E3" s="116"/>
      <c r="F3" s="116" t="str">
        <f>'SET-GF Contabilidad'!J3</f>
        <v>GESTIÓN FINANCIERA -CONTABILIDAD</v>
      </c>
      <c r="G3" s="116"/>
      <c r="H3" s="116"/>
      <c r="I3" s="116"/>
      <c r="J3" s="116"/>
      <c r="K3" s="116"/>
      <c r="L3" s="116"/>
      <c r="M3" s="116"/>
      <c r="N3" s="116"/>
      <c r="O3" s="117"/>
    </row>
    <row r="4" spans="1:24" ht="15.75" customHeight="1" x14ac:dyDescent="0.25">
      <c r="A4" s="118" t="s">
        <v>1</v>
      </c>
      <c r="B4" s="119"/>
      <c r="C4" s="119"/>
      <c r="D4" s="119"/>
      <c r="E4" s="119"/>
      <c r="F4" s="120" t="str">
        <f>'SET-GF Contabilidad'!$B9</f>
        <v>Prueba Acida</v>
      </c>
      <c r="G4" s="120"/>
      <c r="H4" s="120"/>
      <c r="I4" s="120"/>
      <c r="J4" s="120"/>
      <c r="K4" s="120"/>
      <c r="L4" s="120"/>
      <c r="M4" s="120"/>
      <c r="N4" s="120"/>
      <c r="O4" s="188"/>
    </row>
    <row r="5" spans="1:24" ht="15.75" customHeight="1" x14ac:dyDescent="0.25">
      <c r="A5" s="118" t="s">
        <v>49</v>
      </c>
      <c r="B5" s="119"/>
      <c r="C5" s="119"/>
      <c r="D5" s="119"/>
      <c r="E5" s="119"/>
      <c r="F5" s="135" t="str">
        <f>'SET-GF Contabilidad'!F9</f>
        <v xml:space="preserve">Eficiencia </v>
      </c>
      <c r="G5" s="136"/>
      <c r="H5" s="136"/>
      <c r="I5" s="136"/>
      <c r="J5" s="136"/>
      <c r="K5" s="136"/>
      <c r="L5" s="136"/>
      <c r="M5" s="136"/>
      <c r="N5" s="136"/>
      <c r="O5" s="137"/>
    </row>
    <row r="6" spans="1:24" ht="17.25" customHeight="1" thickBot="1" x14ac:dyDescent="0.3">
      <c r="A6" s="123" t="s">
        <v>21</v>
      </c>
      <c r="B6" s="124"/>
      <c r="C6" s="124"/>
      <c r="D6" s="124"/>
      <c r="E6" s="124"/>
      <c r="F6" s="19" t="s">
        <v>88</v>
      </c>
      <c r="G6" s="125" t="str">
        <f>'SET-GF Contabilidad'!A9</f>
        <v>IN04</v>
      </c>
      <c r="H6" s="125"/>
      <c r="I6" s="125"/>
      <c r="J6" s="125"/>
      <c r="K6" s="125"/>
      <c r="L6" s="125"/>
      <c r="M6" s="125"/>
      <c r="N6" s="125"/>
      <c r="O6" s="194"/>
    </row>
    <row r="7" spans="1:24" ht="12.75" customHeight="1" x14ac:dyDescent="0.25">
      <c r="A7" s="128" t="s">
        <v>22</v>
      </c>
      <c r="B7" s="129"/>
      <c r="C7" s="129"/>
      <c r="D7" s="129"/>
      <c r="E7" s="132" t="s">
        <v>23</v>
      </c>
      <c r="F7" s="132" t="s">
        <v>24</v>
      </c>
      <c r="G7" s="132"/>
      <c r="H7" s="132" t="s">
        <v>25</v>
      </c>
      <c r="I7" s="132" t="s">
        <v>26</v>
      </c>
      <c r="J7" s="132" t="s">
        <v>27</v>
      </c>
      <c r="K7" s="132"/>
      <c r="L7" s="143" t="s">
        <v>28</v>
      </c>
      <c r="M7" s="143"/>
      <c r="N7" s="143"/>
      <c r="O7" s="144"/>
    </row>
    <row r="8" spans="1:24" ht="46.5" customHeight="1" x14ac:dyDescent="0.25">
      <c r="A8" s="130"/>
      <c r="B8" s="131"/>
      <c r="C8" s="131"/>
      <c r="D8" s="131"/>
      <c r="E8" s="133"/>
      <c r="F8" s="133"/>
      <c r="G8" s="133"/>
      <c r="H8" s="133"/>
      <c r="I8" s="133"/>
      <c r="J8" s="133"/>
      <c r="K8" s="133"/>
      <c r="L8" s="131" t="s">
        <v>29</v>
      </c>
      <c r="M8" s="131"/>
      <c r="N8" s="131" t="s">
        <v>30</v>
      </c>
      <c r="O8" s="134"/>
    </row>
    <row r="9" spans="1:24" ht="75.75" customHeight="1" thickBot="1" x14ac:dyDescent="0.3">
      <c r="A9" s="138" t="str">
        <f>'SET-GF Contabilidad'!$C9</f>
        <v>Indicar cuál es la capacidad de la empresa para hacer frente a sus deudas a corto plazo, comprometiendo sus activos corrientes. Por cada $ de deuda corriente, cuánto se tiene de respaldo en activo corriente. Entre más alto sea, menor riesgo existe que resulte impagadas las deudas a corto plazo. La meta es sostener en el mismo nivel del 1,5 de atención del pasivo de corto plazo con el activo líquido de la empresa.</v>
      </c>
      <c r="B9" s="139"/>
      <c r="C9" s="139"/>
      <c r="D9" s="139"/>
      <c r="E9" s="14" t="s">
        <v>101</v>
      </c>
      <c r="F9" s="139" t="str">
        <f>'SET-GF Contabilidad'!$D9</f>
        <v>Activo Corriente  - Pasivo Corriente</v>
      </c>
      <c r="G9" s="139"/>
      <c r="H9" s="18" t="str">
        <f>$O16</f>
        <v>&gt; 1</v>
      </c>
      <c r="I9" s="13" t="str">
        <f>'SET-GF Contabilidad'!$E9</f>
        <v>Mensual</v>
      </c>
      <c r="J9" s="140" t="s">
        <v>85</v>
      </c>
      <c r="K9" s="141"/>
      <c r="L9" s="141"/>
      <c r="M9" s="141"/>
      <c r="N9" s="141"/>
      <c r="O9" s="142"/>
    </row>
    <row r="10" spans="1:24" ht="13.5" customHeight="1" x14ac:dyDescent="0.25">
      <c r="A10" s="150" t="s">
        <v>38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24" ht="21.75" customHeight="1" thickBot="1" x14ac:dyDescent="0.3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24" ht="15" customHeight="1" thickBot="1" x14ac:dyDescent="0.3">
      <c r="A12" s="207" t="s">
        <v>31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V12" s="8"/>
      <c r="W12" s="7"/>
      <c r="X12" s="7"/>
    </row>
    <row r="13" spans="1:24" ht="16.5" customHeight="1" x14ac:dyDescent="0.25">
      <c r="A13" s="159" t="s">
        <v>129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  <c r="V13" s="8"/>
      <c r="W13" s="9"/>
      <c r="X13" s="9"/>
    </row>
    <row r="14" spans="1:24" ht="16.5" customHeight="1" x14ac:dyDescent="0.25">
      <c r="A14" s="162" t="s">
        <v>32</v>
      </c>
      <c r="B14" s="163"/>
      <c r="C14" s="60" t="s">
        <v>8</v>
      </c>
      <c r="D14" s="60" t="s">
        <v>9</v>
      </c>
      <c r="E14" s="60" t="s">
        <v>10</v>
      </c>
      <c r="F14" s="60" t="s">
        <v>11</v>
      </c>
      <c r="G14" s="60" t="s">
        <v>12</v>
      </c>
      <c r="H14" s="60" t="s">
        <v>13</v>
      </c>
      <c r="I14" s="60" t="s">
        <v>14</v>
      </c>
      <c r="J14" s="60" t="s">
        <v>15</v>
      </c>
      <c r="K14" s="60" t="s">
        <v>16</v>
      </c>
      <c r="L14" s="60" t="s">
        <v>17</v>
      </c>
      <c r="M14" s="60" t="s">
        <v>18</v>
      </c>
      <c r="N14" s="60" t="s">
        <v>19</v>
      </c>
      <c r="O14" s="6" t="s">
        <v>33</v>
      </c>
      <c r="V14" s="8"/>
      <c r="W14" s="9"/>
      <c r="X14" s="9"/>
    </row>
    <row r="15" spans="1:24" ht="16.5" customHeight="1" x14ac:dyDescent="0.25">
      <c r="A15" s="171" t="s">
        <v>39</v>
      </c>
      <c r="B15" s="172"/>
      <c r="C15" s="65" t="str">
        <f t="shared" ref="C15:N15" si="0">$O$15</f>
        <v>&gt; 1</v>
      </c>
      <c r="D15" s="65" t="str">
        <f t="shared" si="0"/>
        <v>&gt; 1</v>
      </c>
      <c r="E15" s="65" t="str">
        <f t="shared" si="0"/>
        <v>&gt; 1</v>
      </c>
      <c r="F15" s="65" t="str">
        <f t="shared" si="0"/>
        <v>&gt; 1</v>
      </c>
      <c r="G15" s="65" t="str">
        <f t="shared" si="0"/>
        <v>&gt; 1</v>
      </c>
      <c r="H15" s="65" t="str">
        <f t="shared" si="0"/>
        <v>&gt; 1</v>
      </c>
      <c r="I15" s="65" t="str">
        <f t="shared" si="0"/>
        <v>&gt; 1</v>
      </c>
      <c r="J15" s="65" t="str">
        <f t="shared" si="0"/>
        <v>&gt; 1</v>
      </c>
      <c r="K15" s="65" t="str">
        <f t="shared" si="0"/>
        <v>&gt; 1</v>
      </c>
      <c r="L15" s="65" t="str">
        <f t="shared" si="0"/>
        <v>&gt; 1</v>
      </c>
      <c r="M15" s="65" t="str">
        <f t="shared" si="0"/>
        <v>&gt; 1</v>
      </c>
      <c r="N15" s="65" t="str">
        <f t="shared" si="0"/>
        <v>&gt; 1</v>
      </c>
      <c r="O15" s="66" t="str">
        <f>'SET-GF Contabilidad'!J9</f>
        <v>&gt; 1</v>
      </c>
      <c r="V15" s="8"/>
      <c r="W15" s="9"/>
      <c r="X15" s="9"/>
    </row>
    <row r="16" spans="1:24" ht="17.25" customHeight="1" x14ac:dyDescent="0.25">
      <c r="A16" s="171" t="s">
        <v>128</v>
      </c>
      <c r="B16" s="172"/>
      <c r="C16" s="65" t="str">
        <f t="shared" ref="C16:N16" si="1">$O$16</f>
        <v>&gt; 1</v>
      </c>
      <c r="D16" s="65" t="str">
        <f t="shared" si="1"/>
        <v>&gt; 1</v>
      </c>
      <c r="E16" s="65" t="str">
        <f t="shared" si="1"/>
        <v>&gt; 1</v>
      </c>
      <c r="F16" s="65" t="str">
        <f t="shared" si="1"/>
        <v>&gt; 1</v>
      </c>
      <c r="G16" s="65" t="str">
        <f t="shared" si="1"/>
        <v>&gt; 1</v>
      </c>
      <c r="H16" s="65" t="str">
        <f t="shared" si="1"/>
        <v>&gt; 1</v>
      </c>
      <c r="I16" s="65" t="str">
        <f t="shared" si="1"/>
        <v>&gt; 1</v>
      </c>
      <c r="J16" s="65" t="str">
        <f t="shared" si="1"/>
        <v>&gt; 1</v>
      </c>
      <c r="K16" s="65" t="str">
        <f t="shared" si="1"/>
        <v>&gt; 1</v>
      </c>
      <c r="L16" s="65" t="str">
        <f t="shared" si="1"/>
        <v>&gt; 1</v>
      </c>
      <c r="M16" s="65" t="str">
        <f t="shared" si="1"/>
        <v>&gt; 1</v>
      </c>
      <c r="N16" s="65" t="str">
        <f t="shared" si="1"/>
        <v>&gt; 1</v>
      </c>
      <c r="O16" s="66" t="str">
        <f>'SET-GF Contabilidad'!K9</f>
        <v>&gt; 1</v>
      </c>
      <c r="V16" s="8"/>
      <c r="W16" s="9"/>
      <c r="X16" s="9"/>
    </row>
    <row r="17" spans="1:24" ht="17.25" customHeight="1" x14ac:dyDescent="0.25">
      <c r="A17" s="175" t="s">
        <v>125</v>
      </c>
      <c r="B17" s="176"/>
      <c r="C17" s="43" t="str">
        <f t="shared" ref="C17:O17" si="2">IF((C19),C18/C19,"-")</f>
        <v>-</v>
      </c>
      <c r="D17" s="43" t="str">
        <f>IF((D19),D18/D19,"-")</f>
        <v>-</v>
      </c>
      <c r="E17" s="43" t="str">
        <f t="shared" si="2"/>
        <v>-</v>
      </c>
      <c r="F17" s="43" t="str">
        <f t="shared" si="2"/>
        <v>-</v>
      </c>
      <c r="G17" s="43" t="str">
        <f t="shared" si="2"/>
        <v>-</v>
      </c>
      <c r="H17" s="43" t="str">
        <f t="shared" si="2"/>
        <v>-</v>
      </c>
      <c r="I17" s="43" t="str">
        <f t="shared" si="2"/>
        <v>-</v>
      </c>
      <c r="J17" s="43" t="str">
        <f t="shared" si="2"/>
        <v>-</v>
      </c>
      <c r="K17" s="43" t="str">
        <f t="shared" si="2"/>
        <v>-</v>
      </c>
      <c r="L17" s="43" t="str">
        <f t="shared" si="2"/>
        <v>-</v>
      </c>
      <c r="M17" s="43" t="str">
        <f t="shared" si="2"/>
        <v>-</v>
      </c>
      <c r="N17" s="43" t="str">
        <f t="shared" si="2"/>
        <v>-</v>
      </c>
      <c r="O17" s="44" t="str">
        <f t="shared" si="2"/>
        <v>-</v>
      </c>
      <c r="V17" s="8"/>
      <c r="W17" s="9"/>
      <c r="X17" s="9"/>
    </row>
    <row r="18" spans="1:24" ht="18.75" customHeight="1" x14ac:dyDescent="0.25">
      <c r="A18" s="177" t="s">
        <v>37</v>
      </c>
      <c r="B18" s="45" t="s">
        <v>108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6"/>
      <c r="V18" s="8"/>
      <c r="W18" s="9"/>
      <c r="X18" s="9"/>
    </row>
    <row r="19" spans="1:24" ht="19.5" customHeight="1" x14ac:dyDescent="0.25">
      <c r="A19" s="177"/>
      <c r="B19" s="45" t="s">
        <v>109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6"/>
      <c r="V19" s="8"/>
      <c r="W19" s="9"/>
      <c r="X19" s="9"/>
    </row>
    <row r="20" spans="1:24" ht="17.25" customHeight="1" x14ac:dyDescent="0.25">
      <c r="A20" s="177"/>
      <c r="B20" s="5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6"/>
      <c r="V20" s="8"/>
      <c r="W20" s="9"/>
      <c r="X20" s="9"/>
    </row>
    <row r="21" spans="1:24" ht="18" customHeight="1" thickBot="1" x14ac:dyDescent="0.3">
      <c r="A21" s="178"/>
      <c r="B21" s="5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7"/>
      <c r="V21" s="8"/>
      <c r="W21" s="9"/>
      <c r="X21" s="9"/>
    </row>
    <row r="22" spans="1:24" ht="14.25" customHeight="1" thickBot="1" x14ac:dyDescent="0.3">
      <c r="A22" s="179" t="s">
        <v>34</v>
      </c>
      <c r="B22" s="180"/>
      <c r="C22" s="181"/>
      <c r="D22" s="210" t="str">
        <f>'SET-GF Contabilidad'!$G9</f>
        <v>Mayor a 1</v>
      </c>
      <c r="E22" s="211"/>
      <c r="F22" s="211"/>
      <c r="G22" s="212"/>
      <c r="H22" s="168" t="str">
        <f>'SET-GF Contabilidad'!$H9</f>
        <v>Entre 0,0 y 1,0</v>
      </c>
      <c r="I22" s="169"/>
      <c r="J22" s="169"/>
      <c r="K22" s="170"/>
      <c r="L22" s="168" t="str">
        <f>'SET-GF Contabilidad'!$I9</f>
        <v>Menor a 0</v>
      </c>
      <c r="M22" s="173"/>
      <c r="N22" s="173"/>
      <c r="O22" s="174"/>
      <c r="V22" s="8"/>
      <c r="W22" s="9"/>
      <c r="X22" s="9"/>
    </row>
    <row r="23" spans="1:24" ht="33" customHeight="1" thickBot="1" x14ac:dyDescent="0.3">
      <c r="A23" s="182"/>
      <c r="B23" s="183"/>
      <c r="C23" s="183"/>
      <c r="D23" s="184" t="s">
        <v>7</v>
      </c>
      <c r="E23" s="184"/>
      <c r="F23" s="184"/>
      <c r="G23" s="184"/>
      <c r="H23" s="185" t="s">
        <v>55</v>
      </c>
      <c r="I23" s="185"/>
      <c r="J23" s="185"/>
      <c r="K23" s="185"/>
      <c r="L23" s="145" t="s">
        <v>56</v>
      </c>
      <c r="M23" s="145"/>
      <c r="N23" s="145"/>
      <c r="O23" s="146"/>
      <c r="V23" s="8"/>
      <c r="W23" s="9"/>
      <c r="X23" s="9"/>
    </row>
    <row r="24" spans="1:24" ht="15.75" customHeight="1" thickBot="1" x14ac:dyDescent="0.3">
      <c r="A24" s="147" t="s">
        <v>36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V24" s="8"/>
      <c r="W24" s="9"/>
      <c r="X24" s="9"/>
    </row>
    <row r="25" spans="1:24" ht="264.75" customHeight="1" thickBot="1" x14ac:dyDescent="0.3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  <c r="V25" s="8"/>
    </row>
    <row r="26" spans="1:24" ht="15" customHeight="1" x14ac:dyDescent="0.25">
      <c r="A26" s="98" t="s">
        <v>52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 t="s">
        <v>54</v>
      </c>
      <c r="O26" s="101"/>
    </row>
    <row r="27" spans="1:24" ht="21.75" customHeight="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1">
        <v>43101</v>
      </c>
      <c r="O27" s="92"/>
    </row>
    <row r="28" spans="1:24" ht="21" customHeight="1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1">
        <v>43132</v>
      </c>
      <c r="O28" s="92"/>
    </row>
    <row r="29" spans="1:24" ht="18" customHeight="1" x14ac:dyDescent="0.2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1">
        <v>43160</v>
      </c>
      <c r="O29" s="92"/>
    </row>
    <row r="30" spans="1:24" ht="20.25" customHeight="1" x14ac:dyDescent="0.25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1">
        <v>43191</v>
      </c>
      <c r="O30" s="92"/>
    </row>
    <row r="31" spans="1:24" ht="18.75" customHeight="1" x14ac:dyDescent="0.2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1">
        <v>43221</v>
      </c>
      <c r="O31" s="92"/>
    </row>
    <row r="32" spans="1:24" ht="21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1">
        <v>43252</v>
      </c>
      <c r="O32" s="92"/>
    </row>
    <row r="33" spans="1:17" ht="22.5" customHeight="1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1">
        <v>43282</v>
      </c>
      <c r="O33" s="92"/>
    </row>
    <row r="34" spans="1:17" ht="21.75" customHeight="1" x14ac:dyDescent="0.2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1">
        <v>43313</v>
      </c>
      <c r="O34" s="92"/>
    </row>
    <row r="35" spans="1:17" ht="22.5" customHeight="1" x14ac:dyDescent="0.2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1">
        <v>43344</v>
      </c>
      <c r="O35" s="92"/>
    </row>
    <row r="36" spans="1:17" ht="23.25" customHeight="1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1">
        <v>43374</v>
      </c>
      <c r="O36" s="92"/>
    </row>
    <row r="37" spans="1:17" ht="21.75" customHeight="1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1">
        <v>43405</v>
      </c>
      <c r="O37" s="92"/>
    </row>
    <row r="38" spans="1:17" ht="20.25" customHeight="1" thickBot="1" x14ac:dyDescent="0.3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1">
        <v>43435</v>
      </c>
      <c r="O38" s="92"/>
    </row>
    <row r="39" spans="1:17" ht="25.5" customHeight="1" x14ac:dyDescent="0.25">
      <c r="A39" s="98" t="s">
        <v>53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 t="s">
        <v>54</v>
      </c>
      <c r="O39" s="101"/>
    </row>
    <row r="40" spans="1:17" ht="15" x14ac:dyDescent="0.25">
      <c r="A40" s="93" t="s">
        <v>3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86"/>
      <c r="O40" s="187"/>
    </row>
    <row r="41" spans="1:17" ht="15.75" thickBot="1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7" ht="6.75" customHeight="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4" spans="1:17" ht="14.25" x14ac:dyDescent="0.2">
      <c r="Q44" s="37" t="s">
        <v>75</v>
      </c>
    </row>
    <row r="45" spans="1:17" ht="14.25" x14ac:dyDescent="0.2">
      <c r="Q45" s="37" t="s">
        <v>76</v>
      </c>
    </row>
    <row r="46" spans="1:17" ht="14.25" x14ac:dyDescent="0.2">
      <c r="Q46" s="37" t="s">
        <v>77</v>
      </c>
    </row>
    <row r="47" spans="1:17" ht="14.25" x14ac:dyDescent="0.2">
      <c r="Q47" s="37" t="s">
        <v>78</v>
      </c>
    </row>
    <row r="48" spans="1:17" ht="14.25" x14ac:dyDescent="0.2">
      <c r="Q48" s="37" t="s">
        <v>79</v>
      </c>
    </row>
    <row r="49" spans="17:17" ht="14.25" x14ac:dyDescent="0.2">
      <c r="Q49" s="37" t="s">
        <v>80</v>
      </c>
    </row>
    <row r="50" spans="17:17" ht="14.25" x14ac:dyDescent="0.2">
      <c r="Q50" s="37" t="s">
        <v>81</v>
      </c>
    </row>
    <row r="51" spans="17:17" ht="14.25" x14ac:dyDescent="0.2">
      <c r="Q51" s="37" t="s">
        <v>82</v>
      </c>
    </row>
    <row r="52" spans="17:17" ht="14.25" x14ac:dyDescent="0.2">
      <c r="Q52" s="37" t="s">
        <v>83</v>
      </c>
    </row>
    <row r="53" spans="17:17" ht="14.25" x14ac:dyDescent="0.2">
      <c r="Q53" s="37" t="s">
        <v>84</v>
      </c>
    </row>
    <row r="54" spans="17:17" ht="14.25" x14ac:dyDescent="0.2">
      <c r="Q54" s="37" t="s">
        <v>85</v>
      </c>
    </row>
    <row r="55" spans="17:17" ht="14.25" x14ac:dyDescent="0.2">
      <c r="Q55" s="37" t="s">
        <v>86</v>
      </c>
    </row>
    <row r="56" spans="17:17" ht="14.25" x14ac:dyDescent="0.2">
      <c r="Q56" s="37" t="s">
        <v>87</v>
      </c>
    </row>
    <row r="58" spans="17:17" x14ac:dyDescent="0.25">
      <c r="Q58" s="40" t="s">
        <v>97</v>
      </c>
    </row>
    <row r="59" spans="17:17" x14ac:dyDescent="0.25">
      <c r="Q59" s="40" t="s">
        <v>97</v>
      </c>
    </row>
  </sheetData>
  <sheetProtection algorithmName="SHA-512" hashValue="E26Yfrv4EQ5caO2NT2yFCFP1Ou9zetlhcUDIQSAKMsr2sSDzKLGMctTjLJ9IuIE0lruVHlq3KMh7E1NzNQeSXw==" saltValue="3K6JHE/N12/RwXqDiA8RzA==" spinCount="100000" sheet="1" objects="1" scenarios="1"/>
  <mergeCells count="74">
    <mergeCell ref="A42:O42"/>
    <mergeCell ref="A4:E4"/>
    <mergeCell ref="F4:O4"/>
    <mergeCell ref="A1:C2"/>
    <mergeCell ref="D1:O1"/>
    <mergeCell ref="D2:O2"/>
    <mergeCell ref="A11:O11"/>
    <mergeCell ref="I7:I8"/>
    <mergeCell ref="A5:E5"/>
    <mergeCell ref="A3:E3"/>
    <mergeCell ref="F3:O3"/>
    <mergeCell ref="N8:O8"/>
    <mergeCell ref="F5:O5"/>
    <mergeCell ref="J7:K8"/>
    <mergeCell ref="L7:O7"/>
    <mergeCell ref="L8:M8"/>
    <mergeCell ref="A6:E6"/>
    <mergeCell ref="A7:D8"/>
    <mergeCell ref="E7:E8"/>
    <mergeCell ref="F7:G8"/>
    <mergeCell ref="H7:H8"/>
    <mergeCell ref="G6:O6"/>
    <mergeCell ref="A41:M41"/>
    <mergeCell ref="N41:O41"/>
    <mergeCell ref="A16:B16"/>
    <mergeCell ref="A17:B17"/>
    <mergeCell ref="A18:A21"/>
    <mergeCell ref="L22:O22"/>
    <mergeCell ref="D23:G23"/>
    <mergeCell ref="H23:K23"/>
    <mergeCell ref="L23:O23"/>
    <mergeCell ref="A24:O24"/>
    <mergeCell ref="A25:O25"/>
    <mergeCell ref="H22:K22"/>
    <mergeCell ref="A22:C23"/>
    <mergeCell ref="D22:G22"/>
    <mergeCell ref="A39:M39"/>
    <mergeCell ref="N39:O39"/>
    <mergeCell ref="A40:M40"/>
    <mergeCell ref="N40:O40"/>
    <mergeCell ref="J9:O9"/>
    <mergeCell ref="A26:M26"/>
    <mergeCell ref="N26:O26"/>
    <mergeCell ref="A33:M33"/>
    <mergeCell ref="N33:O33"/>
    <mergeCell ref="A15:B15"/>
    <mergeCell ref="A12:O12"/>
    <mergeCell ref="A13:O13"/>
    <mergeCell ref="A14:B14"/>
    <mergeCell ref="A9:D9"/>
    <mergeCell ref="F9:G9"/>
    <mergeCell ref="A10:O10"/>
    <mergeCell ref="A27:M27"/>
    <mergeCell ref="N27:O27"/>
    <mergeCell ref="A28:M28"/>
    <mergeCell ref="N28:O28"/>
    <mergeCell ref="A29:M29"/>
    <mergeCell ref="N29:O29"/>
    <mergeCell ref="A34:M34"/>
    <mergeCell ref="N34:O34"/>
    <mergeCell ref="A35:M35"/>
    <mergeCell ref="N35:O35"/>
    <mergeCell ref="A30:M30"/>
    <mergeCell ref="N30:O30"/>
    <mergeCell ref="A31:M31"/>
    <mergeCell ref="N31:O31"/>
    <mergeCell ref="A32:M32"/>
    <mergeCell ref="N32:O32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 xr:uid="{00000000-0002-0000-04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7170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717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SET-GF Contabilidad</vt:lpstr>
      <vt:lpstr>01</vt:lpstr>
      <vt:lpstr>02</vt:lpstr>
      <vt:lpstr>03</vt:lpstr>
      <vt:lpstr>04</vt:lpstr>
      <vt:lpstr>'SET-GF Contabilidad'!Títulos_a_imprimir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WILSON</cp:lastModifiedBy>
  <cp:lastPrinted>2015-10-19T16:08:14Z</cp:lastPrinted>
  <dcterms:created xsi:type="dcterms:W3CDTF">2010-03-16T20:37:23Z</dcterms:created>
  <dcterms:modified xsi:type="dcterms:W3CDTF">2018-03-20T14:34:43Z</dcterms:modified>
</cp:coreProperties>
</file>